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aith\Desktop\ΑΠΟΣΠΑΣΗ ΕΝΤΟΣ ΠΥΣΠΕ\ΑΠΟ ΠΥΣΠΕ ΣΕ ΠΥΣΠΕ\"/>
    </mc:Choice>
  </mc:AlternateContent>
  <xr:revisionPtr revIDLastSave="0" documentId="13_ncr:1_{928DCAE7-F918-4DEE-929A-0C74394E8AEA}" xr6:coauthVersionLast="47" xr6:coauthVersionMax="47" xr10:uidLastSave="{00000000-0000-0000-0000-000000000000}"/>
  <bookViews>
    <workbookView xWindow="-120" yWindow="-120" windowWidth="29040" windowHeight="15720" xr2:uid="{05174144-9093-4EDD-902F-8400D1AE9CA4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81" i="1" l="1"/>
  <c r="W81" i="1"/>
  <c r="Q81" i="1"/>
  <c r="S81" i="1" s="1"/>
  <c r="L81" i="1"/>
  <c r="N81" i="1" s="1"/>
  <c r="R81" i="1" s="1"/>
  <c r="M81" i="1"/>
  <c r="L24" i="1"/>
  <c r="N24" i="1" s="1"/>
  <c r="M24" i="1"/>
  <c r="Q24" i="1"/>
  <c r="S24" i="1" s="1"/>
  <c r="Y24" i="1"/>
  <c r="AA24" i="1"/>
  <c r="AA58" i="1"/>
  <c r="Y58" i="1"/>
  <c r="Q58" i="1"/>
  <c r="S58" i="1" s="1"/>
  <c r="M58" i="1"/>
  <c r="L58" i="1"/>
  <c r="N58" i="1" s="1"/>
  <c r="AA59" i="1"/>
  <c r="Y59" i="1"/>
  <c r="Q59" i="1"/>
  <c r="S59" i="1" s="1"/>
  <c r="M59" i="1"/>
  <c r="L59" i="1"/>
  <c r="N59" i="1" s="1"/>
  <c r="AA60" i="1"/>
  <c r="Y60" i="1"/>
  <c r="Q60" i="1"/>
  <c r="S60" i="1" s="1"/>
  <c r="M60" i="1"/>
  <c r="L60" i="1"/>
  <c r="N60" i="1" s="1"/>
  <c r="AA110" i="1"/>
  <c r="Y110" i="1"/>
  <c r="Q110" i="1"/>
  <c r="S110" i="1" s="1"/>
  <c r="M110" i="1"/>
  <c r="L110" i="1"/>
  <c r="N110" i="1" s="1"/>
  <c r="AA105" i="1"/>
  <c r="Y105" i="1"/>
  <c r="Q105" i="1"/>
  <c r="S105" i="1" s="1"/>
  <c r="M105" i="1"/>
  <c r="L105" i="1"/>
  <c r="N105" i="1" s="1"/>
  <c r="AA109" i="1"/>
  <c r="Y109" i="1"/>
  <c r="Q109" i="1"/>
  <c r="S109" i="1" s="1"/>
  <c r="M109" i="1"/>
  <c r="L109" i="1"/>
  <c r="N109" i="1" s="1"/>
  <c r="AA108" i="1"/>
  <c r="Y108" i="1"/>
  <c r="Q108" i="1"/>
  <c r="S108" i="1" s="1"/>
  <c r="M108" i="1"/>
  <c r="L108" i="1"/>
  <c r="N108" i="1" s="1"/>
  <c r="AA106" i="1"/>
  <c r="Y106" i="1"/>
  <c r="Q106" i="1"/>
  <c r="S106" i="1" s="1"/>
  <c r="M106" i="1"/>
  <c r="L106" i="1"/>
  <c r="N106" i="1" s="1"/>
  <c r="AA107" i="1"/>
  <c r="Y107" i="1"/>
  <c r="Q107" i="1"/>
  <c r="S107" i="1" s="1"/>
  <c r="M107" i="1"/>
  <c r="L107" i="1"/>
  <c r="N107" i="1" s="1"/>
  <c r="AA111" i="1"/>
  <c r="Y111" i="1"/>
  <c r="Q111" i="1"/>
  <c r="S111" i="1" s="1"/>
  <c r="M111" i="1"/>
  <c r="L111" i="1"/>
  <c r="N111" i="1" s="1"/>
  <c r="AA78" i="1"/>
  <c r="Y78" i="1"/>
  <c r="Q78" i="1"/>
  <c r="S78" i="1" s="1"/>
  <c r="M78" i="1"/>
  <c r="L78" i="1"/>
  <c r="N78" i="1" s="1"/>
  <c r="AA77" i="1"/>
  <c r="Y77" i="1"/>
  <c r="Q77" i="1"/>
  <c r="S77" i="1" s="1"/>
  <c r="M77" i="1"/>
  <c r="L77" i="1"/>
  <c r="N77" i="1" s="1"/>
  <c r="AA63" i="1"/>
  <c r="Y63" i="1"/>
  <c r="Q63" i="1"/>
  <c r="S63" i="1" s="1"/>
  <c r="M63" i="1"/>
  <c r="L63" i="1"/>
  <c r="N63" i="1" s="1"/>
  <c r="AA62" i="1"/>
  <c r="Y62" i="1"/>
  <c r="Q62" i="1"/>
  <c r="S62" i="1" s="1"/>
  <c r="M62" i="1"/>
  <c r="L62" i="1"/>
  <c r="N62" i="1" s="1"/>
  <c r="AA61" i="1"/>
  <c r="Y61" i="1"/>
  <c r="Q61" i="1"/>
  <c r="S61" i="1" s="1"/>
  <c r="M61" i="1"/>
  <c r="L61" i="1"/>
  <c r="N61" i="1" s="1"/>
  <c r="AA57" i="1"/>
  <c r="Y57" i="1"/>
  <c r="Q57" i="1"/>
  <c r="S57" i="1" s="1"/>
  <c r="M57" i="1"/>
  <c r="L57" i="1"/>
  <c r="N57" i="1" s="1"/>
  <c r="AA56" i="1"/>
  <c r="Y56" i="1"/>
  <c r="Q56" i="1"/>
  <c r="S56" i="1" s="1"/>
  <c r="M56" i="1"/>
  <c r="L56" i="1"/>
  <c r="N56" i="1" s="1"/>
  <c r="AA55" i="1"/>
  <c r="Y55" i="1"/>
  <c r="Q55" i="1"/>
  <c r="S55" i="1" s="1"/>
  <c r="M55" i="1"/>
  <c r="L55" i="1"/>
  <c r="N55" i="1" s="1"/>
  <c r="AA54" i="1"/>
  <c r="Y54" i="1"/>
  <c r="Q54" i="1"/>
  <c r="S54" i="1" s="1"/>
  <c r="M54" i="1"/>
  <c r="L54" i="1"/>
  <c r="N54" i="1" s="1"/>
  <c r="AA53" i="1"/>
  <c r="Y53" i="1"/>
  <c r="Q53" i="1"/>
  <c r="S53" i="1" s="1"/>
  <c r="M53" i="1"/>
  <c r="L53" i="1"/>
  <c r="N53" i="1" s="1"/>
  <c r="AA76" i="1"/>
  <c r="Y76" i="1"/>
  <c r="Q76" i="1"/>
  <c r="S76" i="1" s="1"/>
  <c r="M76" i="1"/>
  <c r="L76" i="1"/>
  <c r="N76" i="1" s="1"/>
  <c r="Y75" i="1"/>
  <c r="Q75" i="1"/>
  <c r="S75" i="1" s="1"/>
  <c r="M75" i="1"/>
  <c r="L75" i="1"/>
  <c r="N75" i="1" s="1"/>
  <c r="AA74" i="1"/>
  <c r="Y74" i="1"/>
  <c r="Q74" i="1"/>
  <c r="S74" i="1" s="1"/>
  <c r="M74" i="1"/>
  <c r="L74" i="1"/>
  <c r="N74" i="1" s="1"/>
  <c r="AA73" i="1"/>
  <c r="Y73" i="1"/>
  <c r="Q73" i="1"/>
  <c r="S73" i="1" s="1"/>
  <c r="M73" i="1"/>
  <c r="L73" i="1"/>
  <c r="N73" i="1" s="1"/>
  <c r="AA72" i="1"/>
  <c r="Y72" i="1"/>
  <c r="Q72" i="1"/>
  <c r="S72" i="1" s="1"/>
  <c r="M72" i="1"/>
  <c r="L72" i="1"/>
  <c r="N72" i="1" s="1"/>
  <c r="AA71" i="1"/>
  <c r="Y71" i="1"/>
  <c r="Q71" i="1"/>
  <c r="S71" i="1" s="1"/>
  <c r="M71" i="1"/>
  <c r="L71" i="1"/>
  <c r="N71" i="1" s="1"/>
  <c r="AA70" i="1"/>
  <c r="Y70" i="1"/>
  <c r="Q70" i="1"/>
  <c r="S70" i="1" s="1"/>
  <c r="M70" i="1"/>
  <c r="L70" i="1"/>
  <c r="N70" i="1" s="1"/>
  <c r="AA69" i="1"/>
  <c r="Y69" i="1"/>
  <c r="Q69" i="1"/>
  <c r="S69" i="1" s="1"/>
  <c r="M69" i="1"/>
  <c r="L69" i="1"/>
  <c r="N69" i="1" s="1"/>
  <c r="AA68" i="1"/>
  <c r="Y68" i="1"/>
  <c r="Q68" i="1"/>
  <c r="S68" i="1" s="1"/>
  <c r="M68" i="1"/>
  <c r="L68" i="1"/>
  <c r="N68" i="1" s="1"/>
  <c r="AA67" i="1"/>
  <c r="Y67" i="1"/>
  <c r="Q67" i="1"/>
  <c r="S67" i="1" s="1"/>
  <c r="M67" i="1"/>
  <c r="L67" i="1"/>
  <c r="N67" i="1" s="1"/>
  <c r="AA66" i="1"/>
  <c r="Y66" i="1"/>
  <c r="Q66" i="1"/>
  <c r="S66" i="1" s="1"/>
  <c r="M66" i="1"/>
  <c r="L66" i="1"/>
  <c r="N66" i="1" s="1"/>
  <c r="AA65" i="1"/>
  <c r="Y65" i="1"/>
  <c r="Q65" i="1"/>
  <c r="S65" i="1" s="1"/>
  <c r="M65" i="1"/>
  <c r="L65" i="1"/>
  <c r="N65" i="1" s="1"/>
  <c r="AA64" i="1"/>
  <c r="Y64" i="1"/>
  <c r="Q64" i="1"/>
  <c r="S64" i="1" s="1"/>
  <c r="M64" i="1"/>
  <c r="L64" i="1"/>
  <c r="N64" i="1" s="1"/>
  <c r="AA104" i="1"/>
  <c r="Y104" i="1"/>
  <c r="Q104" i="1"/>
  <c r="S104" i="1" s="1"/>
  <c r="M104" i="1"/>
  <c r="L104" i="1"/>
  <c r="N104" i="1" s="1"/>
  <c r="AA103" i="1"/>
  <c r="Y103" i="1"/>
  <c r="Q103" i="1"/>
  <c r="S103" i="1" s="1"/>
  <c r="M103" i="1"/>
  <c r="L103" i="1"/>
  <c r="N103" i="1" s="1"/>
  <c r="AA102" i="1"/>
  <c r="Y102" i="1"/>
  <c r="Q102" i="1"/>
  <c r="S102" i="1" s="1"/>
  <c r="M102" i="1"/>
  <c r="L102" i="1"/>
  <c r="N102" i="1" s="1"/>
  <c r="AA101" i="1"/>
  <c r="Y101" i="1"/>
  <c r="Q101" i="1"/>
  <c r="S101" i="1" s="1"/>
  <c r="M101" i="1"/>
  <c r="L101" i="1"/>
  <c r="N101" i="1" s="1"/>
  <c r="AA100" i="1"/>
  <c r="Y100" i="1"/>
  <c r="Q100" i="1"/>
  <c r="S100" i="1" s="1"/>
  <c r="M100" i="1"/>
  <c r="L100" i="1"/>
  <c r="N100" i="1" s="1"/>
  <c r="AA99" i="1"/>
  <c r="Y99" i="1"/>
  <c r="Q99" i="1"/>
  <c r="S99" i="1" s="1"/>
  <c r="M99" i="1"/>
  <c r="L99" i="1"/>
  <c r="N99" i="1" s="1"/>
  <c r="AA98" i="1"/>
  <c r="Y98" i="1"/>
  <c r="Q98" i="1"/>
  <c r="S98" i="1" s="1"/>
  <c r="M98" i="1"/>
  <c r="L98" i="1"/>
  <c r="N98" i="1" s="1"/>
  <c r="AA97" i="1"/>
  <c r="Y97" i="1"/>
  <c r="Q97" i="1"/>
  <c r="S97" i="1" s="1"/>
  <c r="M97" i="1"/>
  <c r="L97" i="1"/>
  <c r="N97" i="1" s="1"/>
  <c r="AA96" i="1"/>
  <c r="Y96" i="1"/>
  <c r="Q96" i="1"/>
  <c r="S96" i="1" s="1"/>
  <c r="M96" i="1"/>
  <c r="L96" i="1"/>
  <c r="N96" i="1" s="1"/>
  <c r="AA95" i="1"/>
  <c r="Y95" i="1"/>
  <c r="Q95" i="1"/>
  <c r="S95" i="1" s="1"/>
  <c r="M95" i="1"/>
  <c r="L95" i="1"/>
  <c r="N95" i="1" s="1"/>
  <c r="AA94" i="1"/>
  <c r="Y94" i="1"/>
  <c r="Q94" i="1"/>
  <c r="S94" i="1" s="1"/>
  <c r="M94" i="1"/>
  <c r="L94" i="1"/>
  <c r="N94" i="1" s="1"/>
  <c r="AA93" i="1"/>
  <c r="Y93" i="1"/>
  <c r="Q93" i="1"/>
  <c r="S93" i="1" s="1"/>
  <c r="M93" i="1"/>
  <c r="L93" i="1"/>
  <c r="N93" i="1" s="1"/>
  <c r="AA92" i="1"/>
  <c r="Y92" i="1"/>
  <c r="Q92" i="1"/>
  <c r="S92" i="1" s="1"/>
  <c r="M92" i="1"/>
  <c r="L92" i="1"/>
  <c r="N92" i="1" s="1"/>
  <c r="AA91" i="1"/>
  <c r="Y91" i="1"/>
  <c r="Q91" i="1"/>
  <c r="S91" i="1" s="1"/>
  <c r="M91" i="1"/>
  <c r="L91" i="1"/>
  <c r="N91" i="1" s="1"/>
  <c r="AA90" i="1"/>
  <c r="Y90" i="1"/>
  <c r="Q90" i="1"/>
  <c r="S90" i="1" s="1"/>
  <c r="M90" i="1"/>
  <c r="L90" i="1"/>
  <c r="N90" i="1" s="1"/>
  <c r="AA89" i="1"/>
  <c r="Y89" i="1"/>
  <c r="Q89" i="1"/>
  <c r="S89" i="1" s="1"/>
  <c r="M89" i="1"/>
  <c r="L89" i="1"/>
  <c r="N89" i="1" s="1"/>
  <c r="AA88" i="1"/>
  <c r="Y88" i="1"/>
  <c r="Q88" i="1"/>
  <c r="S88" i="1" s="1"/>
  <c r="M88" i="1"/>
  <c r="L88" i="1"/>
  <c r="N88" i="1" s="1"/>
  <c r="AA87" i="1"/>
  <c r="Y87" i="1"/>
  <c r="Q87" i="1"/>
  <c r="S87" i="1" s="1"/>
  <c r="M87" i="1"/>
  <c r="L87" i="1"/>
  <c r="N87" i="1" s="1"/>
  <c r="AA86" i="1"/>
  <c r="Y86" i="1"/>
  <c r="Q86" i="1"/>
  <c r="S86" i="1" s="1"/>
  <c r="M86" i="1"/>
  <c r="L86" i="1"/>
  <c r="N86" i="1" s="1"/>
  <c r="AA85" i="1"/>
  <c r="Y85" i="1"/>
  <c r="Q85" i="1"/>
  <c r="S85" i="1" s="1"/>
  <c r="M85" i="1"/>
  <c r="L85" i="1"/>
  <c r="N85" i="1" s="1"/>
  <c r="AA84" i="1"/>
  <c r="Y84" i="1"/>
  <c r="Q84" i="1"/>
  <c r="S84" i="1" s="1"/>
  <c r="M84" i="1"/>
  <c r="L84" i="1"/>
  <c r="N84" i="1" s="1"/>
  <c r="AA83" i="1"/>
  <c r="Y83" i="1"/>
  <c r="Q83" i="1"/>
  <c r="S83" i="1" s="1"/>
  <c r="M83" i="1"/>
  <c r="L83" i="1"/>
  <c r="N83" i="1" s="1"/>
  <c r="AA82" i="1"/>
  <c r="Y82" i="1"/>
  <c r="Q82" i="1"/>
  <c r="S82" i="1" s="1"/>
  <c r="M82" i="1"/>
  <c r="L82" i="1"/>
  <c r="N82" i="1" s="1"/>
  <c r="AA80" i="1"/>
  <c r="Y80" i="1"/>
  <c r="Q80" i="1"/>
  <c r="S80" i="1" s="1"/>
  <c r="M80" i="1"/>
  <c r="L80" i="1"/>
  <c r="N80" i="1" s="1"/>
  <c r="AA79" i="1"/>
  <c r="Y79" i="1"/>
  <c r="Q79" i="1"/>
  <c r="S79" i="1" s="1"/>
  <c r="M79" i="1"/>
  <c r="L79" i="1"/>
  <c r="N79" i="1" s="1"/>
  <c r="AA48" i="1"/>
  <c r="Y48" i="1"/>
  <c r="Q48" i="1"/>
  <c r="S48" i="1" s="1"/>
  <c r="M48" i="1"/>
  <c r="L48" i="1"/>
  <c r="N48" i="1" s="1"/>
  <c r="AA47" i="1"/>
  <c r="Y47" i="1"/>
  <c r="Q47" i="1"/>
  <c r="S47" i="1" s="1"/>
  <c r="M47" i="1"/>
  <c r="L47" i="1"/>
  <c r="N47" i="1" s="1"/>
  <c r="AA46" i="1"/>
  <c r="Y46" i="1"/>
  <c r="Q46" i="1"/>
  <c r="S46" i="1" s="1"/>
  <c r="M46" i="1"/>
  <c r="L46" i="1"/>
  <c r="N46" i="1" s="1"/>
  <c r="AA45" i="1"/>
  <c r="Y45" i="1"/>
  <c r="Q45" i="1"/>
  <c r="S45" i="1" s="1"/>
  <c r="M45" i="1"/>
  <c r="L45" i="1"/>
  <c r="N45" i="1" s="1"/>
  <c r="AA44" i="1"/>
  <c r="Y44" i="1"/>
  <c r="Q44" i="1"/>
  <c r="S44" i="1" s="1"/>
  <c r="M44" i="1"/>
  <c r="L44" i="1"/>
  <c r="N44" i="1" s="1"/>
  <c r="AA43" i="1"/>
  <c r="Y43" i="1"/>
  <c r="Q43" i="1"/>
  <c r="S43" i="1" s="1"/>
  <c r="M43" i="1"/>
  <c r="L43" i="1"/>
  <c r="N43" i="1" s="1"/>
  <c r="AA42" i="1"/>
  <c r="Y42" i="1"/>
  <c r="Q42" i="1"/>
  <c r="S42" i="1" s="1"/>
  <c r="M42" i="1"/>
  <c r="L42" i="1"/>
  <c r="N42" i="1" s="1"/>
  <c r="AA41" i="1"/>
  <c r="Y41" i="1"/>
  <c r="Q41" i="1"/>
  <c r="S41" i="1" s="1"/>
  <c r="M41" i="1"/>
  <c r="L41" i="1"/>
  <c r="N41" i="1" s="1"/>
  <c r="AA37" i="1"/>
  <c r="Y37" i="1"/>
  <c r="Q37" i="1"/>
  <c r="S37" i="1" s="1"/>
  <c r="M37" i="1"/>
  <c r="L37" i="1"/>
  <c r="N37" i="1" s="1"/>
  <c r="AA36" i="1"/>
  <c r="Y36" i="1"/>
  <c r="Q36" i="1"/>
  <c r="S36" i="1" s="1"/>
  <c r="M36" i="1"/>
  <c r="L36" i="1"/>
  <c r="N36" i="1" s="1"/>
  <c r="AA27" i="1"/>
  <c r="Y27" i="1"/>
  <c r="Q27" i="1"/>
  <c r="S27" i="1" s="1"/>
  <c r="M27" i="1"/>
  <c r="L27" i="1"/>
  <c r="N27" i="1" s="1"/>
  <c r="AA31" i="1"/>
  <c r="Y31" i="1"/>
  <c r="Q31" i="1"/>
  <c r="S31" i="1" s="1"/>
  <c r="M31" i="1"/>
  <c r="L31" i="1"/>
  <c r="N31" i="1" s="1"/>
  <c r="AA38" i="1"/>
  <c r="Y38" i="1"/>
  <c r="Q38" i="1"/>
  <c r="S38" i="1" s="1"/>
  <c r="M38" i="1"/>
  <c r="L38" i="1"/>
  <c r="N38" i="1" s="1"/>
  <c r="AA25" i="1"/>
  <c r="Y25" i="1"/>
  <c r="Q25" i="1"/>
  <c r="S25" i="1" s="1"/>
  <c r="M25" i="1"/>
  <c r="L25" i="1"/>
  <c r="N25" i="1" s="1"/>
  <c r="AA23" i="1"/>
  <c r="Y23" i="1"/>
  <c r="Q23" i="1"/>
  <c r="S23" i="1" s="1"/>
  <c r="M23" i="1"/>
  <c r="L23" i="1"/>
  <c r="N23" i="1" s="1"/>
  <c r="AA40" i="1"/>
  <c r="Y40" i="1"/>
  <c r="Q40" i="1"/>
  <c r="S40" i="1" s="1"/>
  <c r="M40" i="1"/>
  <c r="L40" i="1"/>
  <c r="N40" i="1" s="1"/>
  <c r="AA39" i="1"/>
  <c r="Y39" i="1"/>
  <c r="Q39" i="1"/>
  <c r="S39" i="1" s="1"/>
  <c r="M39" i="1"/>
  <c r="L39" i="1"/>
  <c r="N39" i="1" s="1"/>
  <c r="AA34" i="1"/>
  <c r="Y34" i="1"/>
  <c r="Q34" i="1"/>
  <c r="S34" i="1" s="1"/>
  <c r="M34" i="1"/>
  <c r="L34" i="1"/>
  <c r="N34" i="1" s="1"/>
  <c r="AA35" i="1"/>
  <c r="Y35" i="1"/>
  <c r="Q35" i="1"/>
  <c r="S35" i="1" s="1"/>
  <c r="M35" i="1"/>
  <c r="L35" i="1"/>
  <c r="N35" i="1" s="1"/>
  <c r="AA33" i="1"/>
  <c r="Y33" i="1"/>
  <c r="Q33" i="1"/>
  <c r="S33" i="1" s="1"/>
  <c r="M33" i="1"/>
  <c r="L33" i="1"/>
  <c r="N33" i="1" s="1"/>
  <c r="AA32" i="1"/>
  <c r="Y32" i="1"/>
  <c r="Q32" i="1"/>
  <c r="S32" i="1" s="1"/>
  <c r="M32" i="1"/>
  <c r="L32" i="1"/>
  <c r="N32" i="1" s="1"/>
  <c r="AA30" i="1"/>
  <c r="Y30" i="1"/>
  <c r="Q30" i="1"/>
  <c r="S30" i="1" s="1"/>
  <c r="M30" i="1"/>
  <c r="L30" i="1"/>
  <c r="N30" i="1" s="1"/>
  <c r="AA26" i="1"/>
  <c r="Y26" i="1"/>
  <c r="Q26" i="1"/>
  <c r="S26" i="1" s="1"/>
  <c r="M26" i="1"/>
  <c r="L26" i="1"/>
  <c r="N26" i="1" s="1"/>
  <c r="AA29" i="1"/>
  <c r="Y29" i="1"/>
  <c r="Q29" i="1"/>
  <c r="S29" i="1" s="1"/>
  <c r="M29" i="1"/>
  <c r="L29" i="1"/>
  <c r="N29" i="1" s="1"/>
  <c r="AA28" i="1"/>
  <c r="Y28" i="1"/>
  <c r="Q28" i="1"/>
  <c r="S28" i="1" s="1"/>
  <c r="M28" i="1"/>
  <c r="L28" i="1"/>
  <c r="N28" i="1" s="1"/>
  <c r="AA19" i="1"/>
  <c r="Y19" i="1"/>
  <c r="Q19" i="1"/>
  <c r="S19" i="1" s="1"/>
  <c r="M19" i="1"/>
  <c r="L19" i="1"/>
  <c r="N19" i="1" s="1"/>
  <c r="AA18" i="1"/>
  <c r="Y18" i="1"/>
  <c r="Q18" i="1"/>
  <c r="S18" i="1" s="1"/>
  <c r="M18" i="1"/>
  <c r="L18" i="1"/>
  <c r="N18" i="1" s="1"/>
  <c r="AA17" i="1"/>
  <c r="Y17" i="1"/>
  <c r="Q17" i="1"/>
  <c r="S17" i="1" s="1"/>
  <c r="M17" i="1"/>
  <c r="L17" i="1"/>
  <c r="N17" i="1" s="1"/>
  <c r="AA16" i="1"/>
  <c r="Y16" i="1"/>
  <c r="Q16" i="1"/>
  <c r="S16" i="1" s="1"/>
  <c r="M16" i="1"/>
  <c r="L16" i="1"/>
  <c r="N16" i="1" s="1"/>
  <c r="AA15" i="1"/>
  <c r="Y15" i="1"/>
  <c r="Q15" i="1"/>
  <c r="S15" i="1" s="1"/>
  <c r="M15" i="1"/>
  <c r="L15" i="1"/>
  <c r="N15" i="1" s="1"/>
  <c r="AA14" i="1"/>
  <c r="Y14" i="1"/>
  <c r="Q14" i="1"/>
  <c r="S14" i="1" s="1"/>
  <c r="M14" i="1"/>
  <c r="L14" i="1"/>
  <c r="N14" i="1" s="1"/>
  <c r="AA13" i="1"/>
  <c r="Y13" i="1"/>
  <c r="Q13" i="1"/>
  <c r="S13" i="1" s="1"/>
  <c r="M13" i="1"/>
  <c r="L13" i="1"/>
  <c r="N13" i="1" s="1"/>
  <c r="AA12" i="1"/>
  <c r="Y12" i="1"/>
  <c r="Q12" i="1"/>
  <c r="S12" i="1" s="1"/>
  <c r="M12" i="1"/>
  <c r="L12" i="1"/>
  <c r="N12" i="1" s="1"/>
  <c r="AA11" i="1"/>
  <c r="Y11" i="1"/>
  <c r="Q11" i="1"/>
  <c r="S11" i="1" s="1"/>
  <c r="M11" i="1"/>
  <c r="L11" i="1"/>
  <c r="N11" i="1" s="1"/>
  <c r="AA10" i="1"/>
  <c r="Y10" i="1"/>
  <c r="Q10" i="1"/>
  <c r="S10" i="1" s="1"/>
  <c r="M10" i="1"/>
  <c r="L10" i="1"/>
  <c r="N10" i="1" s="1"/>
  <c r="AA5" i="1"/>
  <c r="Y5" i="1"/>
  <c r="Q5" i="1"/>
  <c r="S5" i="1" s="1"/>
  <c r="M5" i="1"/>
  <c r="L5" i="1"/>
  <c r="N5" i="1" s="1"/>
  <c r="AA4" i="1"/>
  <c r="Y4" i="1"/>
  <c r="Q4" i="1"/>
  <c r="S4" i="1" s="1"/>
  <c r="M4" i="1"/>
  <c r="L4" i="1"/>
  <c r="N4" i="1" s="1"/>
  <c r="AA8" i="1"/>
  <c r="Y8" i="1"/>
  <c r="Q8" i="1"/>
  <c r="S8" i="1" s="1"/>
  <c r="M8" i="1"/>
  <c r="L8" i="1"/>
  <c r="N8" i="1" s="1"/>
  <c r="AA7" i="1"/>
  <c r="Y7" i="1"/>
  <c r="Q7" i="1"/>
  <c r="S7" i="1" s="1"/>
  <c r="M7" i="1"/>
  <c r="L7" i="1"/>
  <c r="N7" i="1" s="1"/>
  <c r="AA9" i="1"/>
  <c r="Y9" i="1"/>
  <c r="Q9" i="1"/>
  <c r="S9" i="1" s="1"/>
  <c r="M9" i="1"/>
  <c r="L9" i="1"/>
  <c r="N9" i="1" s="1"/>
  <c r="AA6" i="1"/>
  <c r="Y6" i="1"/>
  <c r="Q6" i="1"/>
  <c r="S6" i="1" s="1"/>
  <c r="M6" i="1"/>
  <c r="L6" i="1"/>
  <c r="N6" i="1" s="1"/>
  <c r="R24" i="1" l="1"/>
  <c r="W24" i="1" s="1"/>
  <c r="AF24" i="1" s="1"/>
  <c r="R99" i="1"/>
  <c r="W99" i="1" s="1"/>
  <c r="AF99" i="1" s="1"/>
  <c r="R109" i="1"/>
  <c r="R15" i="1"/>
  <c r="W15" i="1" s="1"/>
  <c r="AF15" i="1" s="1"/>
  <c r="R41" i="1"/>
  <c r="W41" i="1" s="1"/>
  <c r="AF41" i="1" s="1"/>
  <c r="R85" i="1"/>
  <c r="W85" i="1" s="1"/>
  <c r="AF85" i="1" s="1"/>
  <c r="R84" i="1"/>
  <c r="W84" i="1" s="1"/>
  <c r="AF84" i="1" s="1"/>
  <c r="R96" i="1"/>
  <c r="W96" i="1" s="1"/>
  <c r="AF96" i="1" s="1"/>
  <c r="R67" i="1"/>
  <c r="W67" i="1" s="1"/>
  <c r="AF67" i="1" s="1"/>
  <c r="R70" i="1"/>
  <c r="W70" i="1" s="1"/>
  <c r="AF70" i="1" s="1"/>
  <c r="R56" i="1"/>
  <c r="W56" i="1" s="1"/>
  <c r="AF56" i="1" s="1"/>
  <c r="R14" i="1"/>
  <c r="W14" i="1" s="1"/>
  <c r="AF14" i="1" s="1"/>
  <c r="R76" i="1"/>
  <c r="W76" i="1" s="1"/>
  <c r="AF76" i="1" s="1"/>
  <c r="R110" i="1"/>
  <c r="W110" i="1" s="1"/>
  <c r="AF110" i="1" s="1"/>
  <c r="R72" i="1"/>
  <c r="W72" i="1" s="1"/>
  <c r="AF72" i="1" s="1"/>
  <c r="R47" i="1"/>
  <c r="W47" i="1" s="1"/>
  <c r="AF47" i="1" s="1"/>
  <c r="R90" i="1"/>
  <c r="W90" i="1" s="1"/>
  <c r="AF90" i="1" s="1"/>
  <c r="R97" i="1"/>
  <c r="W97" i="1" s="1"/>
  <c r="AF97" i="1" s="1"/>
  <c r="R102" i="1"/>
  <c r="W102" i="1" s="1"/>
  <c r="AF102" i="1" s="1"/>
  <c r="R107" i="1"/>
  <c r="W107" i="1" s="1"/>
  <c r="AF107" i="1" s="1"/>
  <c r="R4" i="1"/>
  <c r="W4" i="1" s="1"/>
  <c r="AF4" i="1" s="1"/>
  <c r="R11" i="1"/>
  <c r="R5" i="1"/>
  <c r="W5" i="1" s="1"/>
  <c r="AF5" i="1" s="1"/>
  <c r="R29" i="1"/>
  <c r="W29" i="1" s="1"/>
  <c r="AF29" i="1" s="1"/>
  <c r="R38" i="1"/>
  <c r="W38" i="1" s="1"/>
  <c r="AF38" i="1" s="1"/>
  <c r="R74" i="1"/>
  <c r="W74" i="1" s="1"/>
  <c r="AF74" i="1" s="1"/>
  <c r="R54" i="1"/>
  <c r="W54" i="1" s="1"/>
  <c r="AF54" i="1" s="1"/>
  <c r="R77" i="1"/>
  <c r="W77" i="1" s="1"/>
  <c r="AF77" i="1" s="1"/>
  <c r="R91" i="1"/>
  <c r="W91" i="1" s="1"/>
  <c r="AF91" i="1" s="1"/>
  <c r="R103" i="1"/>
  <c r="W103" i="1" s="1"/>
  <c r="AF103" i="1" s="1"/>
  <c r="R75" i="1"/>
  <c r="W75" i="1" s="1"/>
  <c r="AF75" i="1" s="1"/>
  <c r="R93" i="1"/>
  <c r="W93" i="1" s="1"/>
  <c r="AF93" i="1" s="1"/>
  <c r="R64" i="1"/>
  <c r="W64" i="1" s="1"/>
  <c r="AF64" i="1" s="1"/>
  <c r="R71" i="1"/>
  <c r="W71" i="1" s="1"/>
  <c r="AF71" i="1" s="1"/>
  <c r="R48" i="1"/>
  <c r="W48" i="1" s="1"/>
  <c r="AF48" i="1" s="1"/>
  <c r="R42" i="1"/>
  <c r="W42" i="1" s="1"/>
  <c r="AF42" i="1" s="1"/>
  <c r="R28" i="1"/>
  <c r="W28" i="1" s="1"/>
  <c r="AF28" i="1" s="1"/>
  <c r="R34" i="1"/>
  <c r="W34" i="1" s="1"/>
  <c r="AF34" i="1" s="1"/>
  <c r="R45" i="1"/>
  <c r="W45" i="1" s="1"/>
  <c r="AF45" i="1" s="1"/>
  <c r="R23" i="1"/>
  <c r="W23" i="1" s="1"/>
  <c r="R35" i="1"/>
  <c r="W35" i="1" s="1"/>
  <c r="AF35" i="1" s="1"/>
  <c r="R33" i="1"/>
  <c r="W33" i="1" s="1"/>
  <c r="AF33" i="1" s="1"/>
  <c r="R79" i="1"/>
  <c r="W79" i="1" s="1"/>
  <c r="AF79" i="1" s="1"/>
  <c r="R68" i="1"/>
  <c r="W68" i="1" s="1"/>
  <c r="AF68" i="1" s="1"/>
  <c r="R43" i="1"/>
  <c r="W43" i="1" s="1"/>
  <c r="AF43" i="1" s="1"/>
  <c r="R27" i="1"/>
  <c r="W27" i="1" s="1"/>
  <c r="AF27" i="1" s="1"/>
  <c r="R46" i="1"/>
  <c r="W46" i="1" s="1"/>
  <c r="AF46" i="1" s="1"/>
  <c r="R53" i="1"/>
  <c r="W53" i="1" s="1"/>
  <c r="AF53" i="1" s="1"/>
  <c r="R62" i="1"/>
  <c r="W62" i="1" s="1"/>
  <c r="AF62" i="1" s="1"/>
  <c r="R87" i="1"/>
  <c r="W87" i="1" s="1"/>
  <c r="AF87" i="1" s="1"/>
  <c r="R58" i="1"/>
  <c r="W58" i="1" s="1"/>
  <c r="AF58" i="1" s="1"/>
  <c r="R78" i="1"/>
  <c r="W78" i="1" s="1"/>
  <c r="AF78" i="1" s="1"/>
  <c r="R105" i="1"/>
  <c r="W105" i="1" s="1"/>
  <c r="AF105" i="1" s="1"/>
  <c r="R60" i="1"/>
  <c r="W60" i="1" s="1"/>
  <c r="AF60" i="1" s="1"/>
  <c r="R31" i="1"/>
  <c r="W31" i="1" s="1"/>
  <c r="AF31" i="1" s="1"/>
  <c r="R61" i="1"/>
  <c r="W61" i="1" s="1"/>
  <c r="AF61" i="1" s="1"/>
  <c r="R63" i="1"/>
  <c r="W63" i="1" s="1"/>
  <c r="AF63" i="1" s="1"/>
  <c r="R88" i="1"/>
  <c r="W88" i="1" s="1"/>
  <c r="AF88" i="1" s="1"/>
  <c r="R94" i="1"/>
  <c r="W94" i="1" s="1"/>
  <c r="AF94" i="1" s="1"/>
  <c r="R100" i="1"/>
  <c r="W100" i="1" s="1"/>
  <c r="AF100" i="1" s="1"/>
  <c r="R65" i="1"/>
  <c r="W65" i="1" s="1"/>
  <c r="AF65" i="1" s="1"/>
  <c r="R26" i="1"/>
  <c r="W26" i="1" s="1"/>
  <c r="AF26" i="1" s="1"/>
  <c r="R86" i="1"/>
  <c r="W86" i="1" s="1"/>
  <c r="AF86" i="1" s="1"/>
  <c r="R92" i="1"/>
  <c r="W92" i="1" s="1"/>
  <c r="AF92" i="1" s="1"/>
  <c r="R98" i="1"/>
  <c r="W98" i="1" s="1"/>
  <c r="AF98" i="1" s="1"/>
  <c r="R104" i="1"/>
  <c r="W104" i="1" s="1"/>
  <c r="AF104" i="1" s="1"/>
  <c r="R69" i="1"/>
  <c r="W69" i="1" s="1"/>
  <c r="AF69" i="1" s="1"/>
  <c r="R73" i="1"/>
  <c r="W73" i="1" s="1"/>
  <c r="AF73" i="1" s="1"/>
  <c r="R39" i="1"/>
  <c r="W39" i="1" s="1"/>
  <c r="AF39" i="1" s="1"/>
  <c r="R13" i="1"/>
  <c r="W13" i="1" s="1"/>
  <c r="AF13" i="1" s="1"/>
  <c r="W11" i="1"/>
  <c r="AF11" i="1" s="1"/>
  <c r="R6" i="1"/>
  <c r="W6" i="1" s="1"/>
  <c r="AF6" i="1" s="1"/>
  <c r="R10" i="1"/>
  <c r="W10" i="1" s="1"/>
  <c r="AF10" i="1" s="1"/>
  <c r="R16" i="1"/>
  <c r="W16" i="1" s="1"/>
  <c r="AF16" i="1" s="1"/>
  <c r="R8" i="1"/>
  <c r="W8" i="1" s="1"/>
  <c r="AF8" i="1" s="1"/>
  <c r="R17" i="1"/>
  <c r="W17" i="1" s="1"/>
  <c r="AF17" i="1" s="1"/>
  <c r="R19" i="1"/>
  <c r="W19" i="1" s="1"/>
  <c r="AF19" i="1" s="1"/>
  <c r="R40" i="1"/>
  <c r="W40" i="1" s="1"/>
  <c r="AF40" i="1" s="1"/>
  <c r="R111" i="1"/>
  <c r="W111" i="1" s="1"/>
  <c r="AF111" i="1" s="1"/>
  <c r="R37" i="1"/>
  <c r="W37" i="1" s="1"/>
  <c r="AF37" i="1" s="1"/>
  <c r="R57" i="1"/>
  <c r="W57" i="1" s="1"/>
  <c r="AF57" i="1" s="1"/>
  <c r="R106" i="1"/>
  <c r="W106" i="1" s="1"/>
  <c r="AF106" i="1" s="1"/>
  <c r="W109" i="1"/>
  <c r="R83" i="1"/>
  <c r="W83" i="1" s="1"/>
  <c r="AF83" i="1" s="1"/>
  <c r="R55" i="1"/>
  <c r="W55" i="1" s="1"/>
  <c r="AF55" i="1" s="1"/>
  <c r="R7" i="1"/>
  <c r="W7" i="1" s="1"/>
  <c r="AF7" i="1" s="1"/>
  <c r="R32" i="1"/>
  <c r="W32" i="1" s="1"/>
  <c r="AF32" i="1" s="1"/>
  <c r="R80" i="1"/>
  <c r="W80" i="1" s="1"/>
  <c r="AF80" i="1" s="1"/>
  <c r="R89" i="1"/>
  <c r="W89" i="1" s="1"/>
  <c r="AF89" i="1" s="1"/>
  <c r="R95" i="1"/>
  <c r="W95" i="1" s="1"/>
  <c r="AF95" i="1" s="1"/>
  <c r="R101" i="1"/>
  <c r="W101" i="1" s="1"/>
  <c r="AF101" i="1" s="1"/>
  <c r="R66" i="1"/>
  <c r="W66" i="1" s="1"/>
  <c r="AF66" i="1" s="1"/>
  <c r="R12" i="1"/>
  <c r="W12" i="1" s="1"/>
  <c r="AF12" i="1" s="1"/>
  <c r="R18" i="1"/>
  <c r="W18" i="1" s="1"/>
  <c r="AF18" i="1" s="1"/>
  <c r="R36" i="1"/>
  <c r="W36" i="1" s="1"/>
  <c r="AF36" i="1" s="1"/>
  <c r="R108" i="1"/>
  <c r="W108" i="1" s="1"/>
  <c r="R44" i="1"/>
  <c r="W44" i="1" s="1"/>
  <c r="AF44" i="1" s="1"/>
  <c r="R82" i="1"/>
  <c r="W82" i="1" s="1"/>
  <c r="AF82" i="1" s="1"/>
  <c r="R9" i="1"/>
  <c r="W9" i="1" s="1"/>
  <c r="AF9" i="1" s="1"/>
  <c r="R30" i="1"/>
  <c r="W30" i="1" s="1"/>
  <c r="AF30" i="1" s="1"/>
  <c r="R25" i="1"/>
  <c r="W25" i="1" s="1"/>
  <c r="AF25" i="1" s="1"/>
  <c r="R59" i="1"/>
  <c r="W59" i="1" s="1"/>
  <c r="AF59" i="1" s="1"/>
</calcChain>
</file>

<file path=xl/sharedStrings.xml><?xml version="1.0" encoding="utf-8"?>
<sst xmlns="http://schemas.openxmlformats.org/spreadsheetml/2006/main" count="747" uniqueCount="222">
  <si>
    <t>ΠΡΟΥΠΟΘΕΣΕΙ</t>
  </si>
  <si>
    <t>Σταθερά μόρια</t>
  </si>
  <si>
    <t>Συνυπηρέτηση</t>
  </si>
  <si>
    <t>Εντοπιότητα</t>
  </si>
  <si>
    <t>Λόγοι υγείας γονέα</t>
  </si>
  <si>
    <t>Σχολεία που επιθυμεί να αποσπαστεί</t>
  </si>
  <si>
    <t>Λόγοι απόσπασης</t>
  </si>
  <si>
    <t>ΓΕΝΙΚΟ ΣΥΝΟΛΟ ΜΟΡΙΩΝ</t>
  </si>
  <si>
    <t>ΥΠΗΡΕΣΙΑΣ</t>
  </si>
  <si>
    <t>MONTH</t>
  </si>
  <si>
    <t>ΜΟΡΙΑ</t>
  </si>
  <si>
    <t>ΟΙΚΟΓ.ΚΑΤΑΣΤΑΣΗ</t>
  </si>
  <si>
    <t>CHILDREN</t>
  </si>
  <si>
    <t>Έτη υπηρεσίας</t>
  </si>
  <si>
    <t>Οικογενειακή κατάσταση</t>
  </si>
  <si>
    <t>Λόγοι υγείας</t>
  </si>
  <si>
    <t>Σύνολο</t>
  </si>
  <si>
    <t>ΠΑΙΔΙΩΝ</t>
  </si>
  <si>
    <r>
      <rPr>
        <b/>
        <sz val="12"/>
        <rFont val="Calibri"/>
        <family val="2"/>
        <charset val="161"/>
      </rPr>
      <t>A/A</t>
    </r>
  </si>
  <si>
    <r>
      <rPr>
        <b/>
        <sz val="11"/>
        <color theme="1"/>
        <rFont val="Calibri"/>
        <family val="2"/>
        <charset val="161"/>
        <scheme val="minor"/>
      </rPr>
      <t>ΑΜ</t>
    </r>
  </si>
  <si>
    <r>
      <rPr>
        <b/>
        <sz val="11"/>
        <rFont val="Calibri"/>
        <family val="2"/>
        <charset val="161"/>
      </rPr>
      <t>ΕΠΩΝΥΜΟ</t>
    </r>
  </si>
  <si>
    <r>
      <rPr>
        <b/>
        <sz val="11"/>
        <rFont val="Calibri"/>
        <family val="2"/>
        <charset val="161"/>
      </rPr>
      <t>ΟΝΟΜΑ</t>
    </r>
  </si>
  <si>
    <r>
      <rPr>
        <b/>
        <sz val="11"/>
        <rFont val="Calibri"/>
        <family val="2"/>
        <charset val="161"/>
      </rPr>
      <t>ΚΛΑΔΟΣ</t>
    </r>
  </si>
  <si>
    <t>ΠΥΣΠΕ ΟΡΓΑΝΙΚΗΣ</t>
  </si>
  <si>
    <t>ΠΥΣΠΕ ΑΠΟΣΠΑΣΗΣ</t>
  </si>
  <si>
    <t>ΕΙΔΟΣ ΑΠΟΣΠΑΣΗΣ</t>
  </si>
  <si>
    <t>ΕΤΗ</t>
  </si>
  <si>
    <t>ΜΗΝΕΣ</t>
  </si>
  <si>
    <t>ΜΕΡΕΣ</t>
  </si>
  <si>
    <t>ΕΓΓΑΜΟΣ</t>
  </si>
  <si>
    <t>ΑΡ.ΠΑΙΔΙΩΝ</t>
  </si>
  <si>
    <t>Ιδίου</t>
  </si>
  <si>
    <t>Συζύγου</t>
  </si>
  <si>
    <t>Τέκνου</t>
  </si>
  <si>
    <t>Δημοτικό διαμέρισμα</t>
  </si>
  <si>
    <t>Μόρια</t>
  </si>
  <si>
    <t>ΤΣΟΜΠΑΝΙΔΟΥ</t>
  </si>
  <si>
    <t>ΚΡΛΑΗΔΗ</t>
  </si>
  <si>
    <t>ΠΕ60</t>
  </si>
  <si>
    <t>ΛΕΣΒΟΥ</t>
  </si>
  <si>
    <t>ΚΑΒΑΛΑΣ</t>
  </si>
  <si>
    <t>ΚΑΤΆ ΠΡΟΤΕΡΑΙΟΤΗΤΑ</t>
  </si>
  <si>
    <t>ΣΥΖΥΓΟΣ ΜΕΛΟΣ ΔΕΠ</t>
  </si>
  <si>
    <t>VASILJEVIC</t>
  </si>
  <si>
    <t>MLADEN</t>
  </si>
  <si>
    <t>ΠΕ70</t>
  </si>
  <si>
    <t>ΚΑΦΑΛΛΗΝΙΑΣ</t>
  </si>
  <si>
    <t>ΘΑΣΟΥ</t>
  </si>
  <si>
    <t>ΤΕΚΝΟ 67%</t>
  </si>
  <si>
    <t>ΖΗΣΕΚΑ</t>
  </si>
  <si>
    <t>ΘΕΟΔΟΥΛΑ</t>
  </si>
  <si>
    <t>ΗΜΑΘΙΑΣ</t>
  </si>
  <si>
    <t>ΠΑΓΓΑΙΟΥ</t>
  </si>
  <si>
    <t>ΣΤΡΑΤΙΩΤΙΚΟΣ</t>
  </si>
  <si>
    <t>ΕΜΜΑΝΟΥΗΛ</t>
  </si>
  <si>
    <t>ΑΡΙΑΔΝΗ</t>
  </si>
  <si>
    <t>ΧΑΛΚΙΔΙΚΗΣ</t>
  </si>
  <si>
    <t>ΑΝΑΣΤΑΣΟΠΟΥΛΟΥ</t>
  </si>
  <si>
    <t>ΣΟΦΙΑ</t>
  </si>
  <si>
    <t>ΠΕ05</t>
  </si>
  <si>
    <t>ΑΡΤΑΣ</t>
  </si>
  <si>
    <t>ΤΣΟΚΑΚΤΣΙΔΗΣ</t>
  </si>
  <si>
    <t>ΣΤΑΥΡΟΣ</t>
  </si>
  <si>
    <t>ΠΕ11</t>
  </si>
  <si>
    <t>ΚΥΚΛΑΔΩΝ</t>
  </si>
  <si>
    <t>ΝΕΣΤΟΥ</t>
  </si>
  <si>
    <t>ΤΣΙΑΚΥΡΟΥΔΗ</t>
  </si>
  <si>
    <t>ΠΕ71</t>
  </si>
  <si>
    <t>ΠΕΙΡΑΙΑ</t>
  </si>
  <si>
    <t>ΑΣΤΥΝΟΜΙΚΟΣ</t>
  </si>
  <si>
    <r>
      <rPr>
        <b/>
        <sz val="11"/>
        <rFont val="Calibri"/>
        <family val="2"/>
        <charset val="161"/>
      </rPr>
      <t>ΑΜ</t>
    </r>
  </si>
  <si>
    <t>ΘΕΟΔΟΣΙΑΔΟΥ</t>
  </si>
  <si>
    <t>ΜΑΡΙΑ</t>
  </si>
  <si>
    <t>ΔΡΑΜΑΣ</t>
  </si>
  <si>
    <t>ΠΥΣΠΕ ΣΕ ΠΥΣΠΕ</t>
  </si>
  <si>
    <t>ΣΩΡΗΡΓΙΑΝΝΙΔΟΥ</t>
  </si>
  <si>
    <t>ΕΛΕΝΗ</t>
  </si>
  <si>
    <t>ΞΑΝΘΗΣ</t>
  </si>
  <si>
    <t>ΧΑΜΝΤΑΝ</t>
  </si>
  <si>
    <t>ΑΝΑΣΤΑΣΙΑ-ΝΑΤΑΣΑ</t>
  </si>
  <si>
    <t>ΖΑΚΥΝΘΟΥ</t>
  </si>
  <si>
    <t>ΧΡΙΣΤΟΔΟΥΛΟΥ</t>
  </si>
  <si>
    <t>ΗΛΕΚΤΡΑ</t>
  </si>
  <si>
    <t>ΚΕΡΚΥΡΑΣ</t>
  </si>
  <si>
    <t>ΚΑΡΑΠΙΠΕΡΗ</t>
  </si>
  <si>
    <t>ΣΑΜΟΥ</t>
  </si>
  <si>
    <t>ΚΑΤΣΙΟΣ</t>
  </si>
  <si>
    <t>ΚΩΝΣΤΑΝΤΙΝΟΣ</t>
  </si>
  <si>
    <t>Β' ΘΕΣ/ΝΙΚΗΣ</t>
  </si>
  <si>
    <t>ΜΑΝΤΙΟΥ</t>
  </si>
  <si>
    <t>ΣΟΥΛΤΑΝΑ</t>
  </si>
  <si>
    <t>ΚΙΛΙΚΙΣ</t>
  </si>
  <si>
    <t>ΣΚΕΚΛΙΟΥ</t>
  </si>
  <si>
    <t>ΞΑΝΘΗ</t>
  </si>
  <si>
    <t>ΚΡΟΜΜΥΔΑ</t>
  </si>
  <si>
    <t>ΔΗΜΗΤΡΑ</t>
  </si>
  <si>
    <t>ΠΕ86</t>
  </si>
  <si>
    <t>ΚΑΡΔΙΤΣΑΣ</t>
  </si>
  <si>
    <t>ΤΣΟΓΚΑΣ</t>
  </si>
  <si>
    <t>ΔΗΜΗΤΡΙΟΣ</t>
  </si>
  <si>
    <t>ΜΑΓΝΗΣΙΑΣ</t>
  </si>
  <si>
    <t>ΡΑΝΤΣΙΟΥ</t>
  </si>
  <si>
    <t>ΣΩΤΗΡΙΑ</t>
  </si>
  <si>
    <t>ΠΕ07</t>
  </si>
  <si>
    <t>58-52</t>
  </si>
  <si>
    <t>ΠΕ08</t>
  </si>
  <si>
    <t>ΚΑΠΛΑΝΗ</t>
  </si>
  <si>
    <t>ΑΝΤΩΝΙΑ</t>
  </si>
  <si>
    <t>Α' ΔΩΔΕΚΑΝΗΣΟΥ</t>
  </si>
  <si>
    <t>ΚΑΛΩΤΑ</t>
  </si>
  <si>
    <t>ΧΑΡΟΥΛΑ</t>
  </si>
  <si>
    <t>ΠΕ79.01</t>
  </si>
  <si>
    <t>ΚΟΖΑΝΗΣ</t>
  </si>
  <si>
    <t>ΚΑΡΑΓΙΑΝΝΗ</t>
  </si>
  <si>
    <t>ΘΩΜΑΗ</t>
  </si>
  <si>
    <t>ΡΕΘΥΜΝΟΥ</t>
  </si>
  <si>
    <t>ΑΝΑΣΤΑΣΙΑΔΟΥ</t>
  </si>
  <si>
    <t>ΜΑΡΙΑ ΡΑΦΑΗΛΙΑ</t>
  </si>
  <si>
    <t>ΑΙΤΟΛΟΑΚΑΡΝΑΝΙΑΣ</t>
  </si>
  <si>
    <t>ΚΕΚΡΙΔΟΥ</t>
  </si>
  <si>
    <t>ΠΑΡΘΕΝΑ</t>
  </si>
  <si>
    <t>ΠΑΤΣΟΥΡΑΚΗ</t>
  </si>
  <si>
    <t>ΜΑΡΙΑ-ΧΡΙΣΤΙΝΑ</t>
  </si>
  <si>
    <t>ΠΕ70ΕΑΕ</t>
  </si>
  <si>
    <t>Δ.Ε. ΔΡΑΜΑΣ</t>
  </si>
  <si>
    <t>ΒΑΓΗΣ</t>
  </si>
  <si>
    <r>
      <rPr>
        <b/>
        <sz val="11"/>
        <rFont val="Calibri"/>
        <family val="2"/>
        <charset val="161"/>
      </rPr>
      <t>ΠΥΣΔΕ ΑΠΟΣΠΑΣΗΣ</t>
    </r>
  </si>
  <si>
    <t>ΑΘΑΝΑΣΙΑΔΟΥ</t>
  </si>
  <si>
    <t>ΕΛΠΙΔΑ</t>
  </si>
  <si>
    <t>ΕΣΩΤΕΡΙΚΕΣ</t>
  </si>
  <si>
    <t>ΒΕΡΓΟΣ</t>
  </si>
  <si>
    <t>ΜΑΡΙΝΟΣ</t>
  </si>
  <si>
    <t>ΚΡΙΚΗ</t>
  </si>
  <si>
    <t>ΠΑΝΔΩΡΑ</t>
  </si>
  <si>
    <t>ΚΑΤΣΙΚΑΡΙΔΟΥ</t>
  </si>
  <si>
    <t>ΣΤΑΥΡΟΥΛΑ</t>
  </si>
  <si>
    <t>ΠΕΤΡΟΠΟΥΛΟΥ</t>
  </si>
  <si>
    <t>ΓΕΩΡΓΙΑΔΟΥ</t>
  </si>
  <si>
    <t>ΚΥΡΙΑΚΗ</t>
  </si>
  <si>
    <t>ΚΑΝΤΙΦΟΥΔΗ</t>
  </si>
  <si>
    <t>ΕΥΑΓΓΕΛΙΑ</t>
  </si>
  <si>
    <t>ΜΑΝΤΖΟΥΡΗΣ</t>
  </si>
  <si>
    <t>ΧΡΗΣΤΟΣ</t>
  </si>
  <si>
    <t>ΚΑΣΤΡΟΥ</t>
  </si>
  <si>
    <t>ΘΕΟΔΩΡΑ</t>
  </si>
  <si>
    <t>ΜΕΛΙΔΟΥ</t>
  </si>
  <si>
    <t>ΜΑΡΘΑ</t>
  </si>
  <si>
    <t>ΚΛΕΙΤΣΙΩΤΟΥ</t>
  </si>
  <si>
    <t>ΖΩΗ</t>
  </si>
  <si>
    <t>ΔΗΜΗΤΡΙΑΔΟΥ</t>
  </si>
  <si>
    <t>ΜΥΡΣΙΝΗ</t>
  </si>
  <si>
    <t>ΖΑΧΑΡΙΑΔΟΥ</t>
  </si>
  <si>
    <t>ΖΟΥΓΙΑΝΟΥ</t>
  </si>
  <si>
    <t>ΑΝΑΣΤΑΣΙΑ</t>
  </si>
  <si>
    <t>ΠΑΠΠΑ</t>
  </si>
  <si>
    <t>ΑΝΝΑ</t>
  </si>
  <si>
    <t>ΠΡΙΟΝΑ</t>
  </si>
  <si>
    <t>ΑΙΚΑΤΕΡΙΝΗ</t>
  </si>
  <si>
    <t>ΒΕΝΕΤΗΣ</t>
  </si>
  <si>
    <t>ΣΠΟΥΔΕΣ</t>
  </si>
  <si>
    <t>ΜΙΧΑΗΛΙΔΟΥ</t>
  </si>
  <si>
    <t>ΜΠΟΥΡΛΗ</t>
  </si>
  <si>
    <t>ΤΣΑΡΟΥΧΑ</t>
  </si>
  <si>
    <t>ΜΩΡΑΛΗ</t>
  </si>
  <si>
    <t>ΛΟΓΟΙ ΥΓΕΙΑΣ</t>
  </si>
  <si>
    <t>ΚΑΡΑΓΙΑΝΝΗΣ</t>
  </si>
  <si>
    <t>ΣΩΤΗΡΙΟΣ</t>
  </si>
  <si>
    <t>ΧΑΤΖΗΓΙΑΝΝΗ</t>
  </si>
  <si>
    <t>ΔΕΣΠΟΙΝΑ</t>
  </si>
  <si>
    <t>ΝΙΚΟΛΑΪΔΟΥ</t>
  </si>
  <si>
    <t>ΧΑΡΙΣ</t>
  </si>
  <si>
    <t>ΑΛΕΞΑΝΔΡΙΔΟΥ</t>
  </si>
  <si>
    <t>ΣΤΕΦΑΝΙΑ</t>
  </si>
  <si>
    <t>ΜΠΑΡΗ</t>
  </si>
  <si>
    <t>ΚΟΥΤΣΟΥΡΗ</t>
  </si>
  <si>
    <t>ΓΕΩΡΓΙΑ</t>
  </si>
  <si>
    <t>ΓΙΑΝΝΙΚΗ</t>
  </si>
  <si>
    <t>ΤΣΕΚΟΥΛΗ</t>
  </si>
  <si>
    <t>ΠΟΛΥΖΩ</t>
  </si>
  <si>
    <t>ΘΕΟΔΩΡΑΚΟΓΛΟΥ</t>
  </si>
  <si>
    <t>ΠΑΠΑΔΟΠΟΥΛΟΥ</t>
  </si>
  <si>
    <t>ΚΟΝΤΟΓΟΥΛΙΔΟΥ</t>
  </si>
  <si>
    <t>ΣΠΥΡΙΔΟΥ</t>
  </si>
  <si>
    <t>ΑΥΡΗΛΙΑ</t>
  </si>
  <si>
    <t>ΜΗΤΣΙΟΥ</t>
  </si>
  <si>
    <t>ΜΑΤΑΡΑΓΓΑ</t>
  </si>
  <si>
    <t>ΣΤΕΦΑΝΙΔΗΣ</t>
  </si>
  <si>
    <t>ΓΕΩΡΓΙΟΣ</t>
  </si>
  <si>
    <t>ΠΑΘΗΣΗ ΜΗΤΕΡΑΣ</t>
  </si>
  <si>
    <t>ΚΥΡΙΑΚΟΥ</t>
  </si>
  <si>
    <t>ΚΟΝΔΥΛΙΔΟΥ</t>
  </si>
  <si>
    <t>ΑΦΡΟΔΙΤΗ</t>
  </si>
  <si>
    <t>ΠΕ06</t>
  </si>
  <si>
    <t>ΜΑΜΑΛΑΚΙΔΟΥ</t>
  </si>
  <si>
    <t>ΑΝΑΠΗΡΙΑ ΠΑΤΕΡΑ</t>
  </si>
  <si>
    <t>ΕΥΑΓΓΕΛΙΔΟΥ</t>
  </si>
  <si>
    <t>ΕΥΔΟΞΙΑ</t>
  </si>
  <si>
    <t>ΠΑΠΙΤΣΑ</t>
  </si>
  <si>
    <t>ΚΑΝΑΡΑΚΗΣ</t>
  </si>
  <si>
    <t>ΙΩΑΝΝΗΣ</t>
  </si>
  <si>
    <t>ΑΝΟΙΚΤΟ ΠΑΝ /ΘΕΣΣΑΛΟΝ</t>
  </si>
  <si>
    <t>ΠΑΠΑΔΟΠΟΥΛΟΣ</t>
  </si>
  <si>
    <t>ΟΙΚΟΓΕΝ. ΛΟΓΟΙ</t>
  </si>
  <si>
    <t>ΚΟΝΤΟΜΙΣΟΠΟΥΛΟΣ</t>
  </si>
  <si>
    <t>ΚΕΛΗΣ</t>
  </si>
  <si>
    <t>ΑΘΑΝΑΣΙΟΣ</t>
  </si>
  <si>
    <t>ΧΙΔΗΡΟΓΛΟΥ</t>
  </si>
  <si>
    <t>ΙΩΑΝΝΑ</t>
  </si>
  <si>
    <t>ΠΕ60ΕΑΕ</t>
  </si>
  <si>
    <t>ΚΥΡΑΤΣΑ</t>
  </si>
  <si>
    <t>ΠΙΣΟΚΑ</t>
  </si>
  <si>
    <t>ΦΩΤΙΟΣ</t>
  </si>
  <si>
    <t>ΚΑΡΑΤΣΙΟΡΑ</t>
  </si>
  <si>
    <t>ΒΑΣΙΛΙΚΗ</t>
  </si>
  <si>
    <t>ΚΑΚΟΥΛΙΔΗΣ</t>
  </si>
  <si>
    <t>ΠΑΝΑΓΙΩΤΙΔΟΥ</t>
  </si>
  <si>
    <t>ΑΘΑΝΑΣΙΑ</t>
  </si>
  <si>
    <t>ΧΑΤΖΗΪΟΡΔΑΝΟΥ</t>
  </si>
  <si>
    <t>ΖΑΒΡΑΚΑ</t>
  </si>
  <si>
    <t>ΝΙΚΟΛΕΤΑ</t>
  </si>
  <si>
    <t>ΠΑΠΑΘΕΟΔΩΡΙΔΟΥ</t>
  </si>
  <si>
    <t>ΓΑΒΡΙΗΛΙΔΟΥ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</si>
</sst>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b/>
      <sz val="10"/>
      <name val="Calibri Light"/>
      <family val="1"/>
      <charset val="161"/>
      <scheme val="major"/>
    </font>
    <font>
      <b/>
      <sz val="12"/>
      <name val="Calibri Light"/>
      <family val="1"/>
      <charset val="161"/>
      <scheme val="major"/>
    </font>
    <font>
      <sz val="12"/>
      <name val="Arial"/>
      <family val="2"/>
      <charset val="161"/>
    </font>
    <font>
      <b/>
      <sz val="12"/>
      <name val="Calibri"/>
      <family val="2"/>
      <charset val="161"/>
    </font>
    <font>
      <sz val="11"/>
      <name val="Arial"/>
      <family val="2"/>
      <charset val="161"/>
    </font>
    <font>
      <b/>
      <sz val="11"/>
      <name val="Calibri"/>
      <family val="2"/>
      <charset val="161"/>
    </font>
    <font>
      <b/>
      <sz val="11"/>
      <name val="Calibri Light"/>
      <family val="1"/>
      <charset val="161"/>
      <scheme val="major"/>
    </font>
    <font>
      <b/>
      <sz val="11"/>
      <name val="Arial"/>
      <family val="2"/>
      <charset val="161"/>
    </font>
    <font>
      <b/>
      <sz val="11"/>
      <color rgb="FFFF0000"/>
      <name val="Arial"/>
      <family val="2"/>
      <charset val="161"/>
    </font>
    <font>
      <b/>
      <sz val="16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FF000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1" xfId="0" applyFont="1" applyFill="1" applyBorder="1"/>
    <xf numFmtId="0" fontId="6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20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1" fillId="3" borderId="13" xfId="0" applyFont="1" applyFill="1" applyBorder="1" applyAlignme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1" fillId="3" borderId="33" xfId="0" applyFont="1" applyFill="1" applyBorder="1" applyAlignment="1">
      <alignment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8" fillId="0" borderId="3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 textRotation="90" wrapText="1"/>
    </xf>
    <xf numFmtId="0" fontId="5" fillId="4" borderId="26" xfId="0" applyFont="1" applyFill="1" applyBorder="1" applyAlignment="1">
      <alignment horizontal="center" vertical="center" textRotation="90" wrapText="1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8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C730D-6D26-4906-968E-00E6E0923454}">
  <dimension ref="A1:AJ124"/>
  <sheetViews>
    <sheetView tabSelected="1" topLeftCell="A13" workbookViewId="0">
      <selection activeCell="B31" sqref="A31:XFD35"/>
    </sheetView>
  </sheetViews>
  <sheetFormatPr defaultRowHeight="15" x14ac:dyDescent="0.25"/>
  <cols>
    <col min="3" max="3" width="24" bestFit="1" customWidth="1"/>
    <col min="4" max="4" width="21" bestFit="1" customWidth="1"/>
    <col min="5" max="5" width="10.85546875" bestFit="1" customWidth="1"/>
    <col min="6" max="6" width="22.140625" bestFit="1" customWidth="1"/>
    <col min="7" max="7" width="12.7109375" bestFit="1" customWidth="1"/>
    <col min="8" max="8" width="26" style="2" bestFit="1" customWidth="1"/>
    <col min="24" max="24" width="12.42578125" customWidth="1"/>
    <col min="25" max="25" width="9.42578125" customWidth="1"/>
    <col min="26" max="26" width="14.5703125" customWidth="1"/>
    <col min="28" max="28" width="10.28515625" bestFit="1" customWidth="1"/>
    <col min="30" max="30" width="45" customWidth="1"/>
    <col min="31" max="31" width="22.140625" bestFit="1" customWidth="1"/>
    <col min="33" max="33" width="33" bestFit="1" customWidth="1"/>
    <col min="34" max="34" width="9.42578125" customWidth="1"/>
    <col min="35" max="36" width="0" style="2" hidden="1" customWidth="1"/>
  </cols>
  <sheetData>
    <row r="1" spans="1:36" x14ac:dyDescent="0.25">
      <c r="E1" s="1"/>
      <c r="I1" s="143" t="s">
        <v>0</v>
      </c>
      <c r="J1" s="143"/>
      <c r="K1" s="143"/>
      <c r="L1" s="143"/>
      <c r="M1" s="143"/>
      <c r="N1" s="143"/>
      <c r="O1" s="143"/>
      <c r="P1" s="143"/>
      <c r="Q1" s="143"/>
      <c r="R1" s="144" t="s">
        <v>1</v>
      </c>
      <c r="S1" s="145"/>
      <c r="T1" s="145"/>
      <c r="U1" s="145"/>
      <c r="V1" s="145"/>
      <c r="W1" s="146"/>
      <c r="X1" s="147" t="s">
        <v>2</v>
      </c>
      <c r="Y1" s="145"/>
      <c r="Z1" s="145" t="s">
        <v>3</v>
      </c>
      <c r="AA1" s="145"/>
      <c r="AB1" s="145" t="s">
        <v>4</v>
      </c>
      <c r="AC1" s="146"/>
      <c r="AD1" s="152" t="s">
        <v>5</v>
      </c>
      <c r="AE1" s="152" t="s">
        <v>6</v>
      </c>
      <c r="AF1" s="130" t="s">
        <v>7</v>
      </c>
    </row>
    <row r="2" spans="1:36" ht="15.75" thickBot="1" x14ac:dyDescent="0.3">
      <c r="E2" s="1"/>
      <c r="H2" s="3"/>
      <c r="I2" s="132" t="s">
        <v>8</v>
      </c>
      <c r="J2" s="132"/>
      <c r="K2" s="132"/>
      <c r="L2" s="133" t="s">
        <v>9</v>
      </c>
      <c r="M2" s="135" t="s">
        <v>10</v>
      </c>
      <c r="N2" s="136"/>
      <c r="O2" s="4" t="s">
        <v>11</v>
      </c>
      <c r="P2" s="4"/>
      <c r="Q2" s="137" t="s">
        <v>12</v>
      </c>
      <c r="R2" s="156" t="s">
        <v>13</v>
      </c>
      <c r="S2" s="139" t="s">
        <v>14</v>
      </c>
      <c r="T2" s="141" t="s">
        <v>15</v>
      </c>
      <c r="U2" s="141"/>
      <c r="V2" s="141"/>
      <c r="W2" s="158" t="s">
        <v>16</v>
      </c>
      <c r="X2" s="160"/>
      <c r="Y2" s="141"/>
      <c r="Z2" s="141"/>
      <c r="AA2" s="141"/>
      <c r="AB2" s="141"/>
      <c r="AC2" s="158"/>
      <c r="AD2" s="153"/>
      <c r="AE2" s="153"/>
      <c r="AF2" s="131"/>
      <c r="AI2" s="2" t="s">
        <v>10</v>
      </c>
      <c r="AJ2" s="2" t="s">
        <v>17</v>
      </c>
    </row>
    <row r="3" spans="1:36" ht="48" thickBot="1" x14ac:dyDescent="0.3">
      <c r="A3" s="5" t="s">
        <v>18</v>
      </c>
      <c r="B3" s="6" t="s">
        <v>19</v>
      </c>
      <c r="C3" s="6" t="s">
        <v>20</v>
      </c>
      <c r="D3" s="6" t="s">
        <v>21</v>
      </c>
      <c r="E3" s="7" t="s">
        <v>22</v>
      </c>
      <c r="F3" s="8" t="s">
        <v>23</v>
      </c>
      <c r="G3" s="8" t="s">
        <v>24</v>
      </c>
      <c r="H3" s="9" t="s">
        <v>25</v>
      </c>
      <c r="I3" s="10" t="s">
        <v>26</v>
      </c>
      <c r="J3" s="10" t="s">
        <v>27</v>
      </c>
      <c r="K3" s="10" t="s">
        <v>28</v>
      </c>
      <c r="L3" s="151"/>
      <c r="M3" s="10" t="s">
        <v>26</v>
      </c>
      <c r="N3" s="10" t="s">
        <v>27</v>
      </c>
      <c r="O3" s="10" t="s">
        <v>29</v>
      </c>
      <c r="P3" s="10" t="s">
        <v>30</v>
      </c>
      <c r="Q3" s="155"/>
      <c r="R3" s="157"/>
      <c r="S3" s="140"/>
      <c r="T3" s="11" t="s">
        <v>31</v>
      </c>
      <c r="U3" s="11" t="s">
        <v>32</v>
      </c>
      <c r="V3" s="11" t="s">
        <v>33</v>
      </c>
      <c r="W3" s="159"/>
      <c r="X3" s="12" t="s">
        <v>34</v>
      </c>
      <c r="Y3" s="13" t="s">
        <v>35</v>
      </c>
      <c r="Z3" s="11" t="s">
        <v>34</v>
      </c>
      <c r="AA3" s="13" t="s">
        <v>35</v>
      </c>
      <c r="AB3" s="11" t="s">
        <v>34</v>
      </c>
      <c r="AC3" s="14" t="s">
        <v>35</v>
      </c>
      <c r="AD3" s="154"/>
      <c r="AE3" s="154"/>
      <c r="AF3" s="150"/>
    </row>
    <row r="4" spans="1:36" s="23" customFormat="1" ht="15.75" thickBot="1" x14ac:dyDescent="0.3">
      <c r="A4" s="15">
        <v>1</v>
      </c>
      <c r="B4" s="6">
        <v>202999</v>
      </c>
      <c r="C4" s="6" t="s">
        <v>57</v>
      </c>
      <c r="D4" s="6" t="s">
        <v>58</v>
      </c>
      <c r="E4" s="6" t="s">
        <v>59</v>
      </c>
      <c r="F4" s="6" t="s">
        <v>60</v>
      </c>
      <c r="G4" s="6" t="s">
        <v>40</v>
      </c>
      <c r="H4" s="16" t="s">
        <v>41</v>
      </c>
      <c r="I4" s="17">
        <v>22</v>
      </c>
      <c r="J4" s="17">
        <v>11</v>
      </c>
      <c r="K4" s="17">
        <v>18</v>
      </c>
      <c r="L4" s="17">
        <f t="shared" ref="L4:L19" si="0">J4+IF(K4&lt;15,0,1)</f>
        <v>12</v>
      </c>
      <c r="M4" s="17">
        <f t="shared" ref="M4:M19" si="1">IF(I4&lt;=10,I4,IF(I4&lt;=20,10+(I4-10)*1.5,25+(I4-20)*2))</f>
        <v>29</v>
      </c>
      <c r="N4" s="17">
        <f t="shared" ref="N4:N19" si="2">ROUND(IF(I4&lt;10,L4*1/12,IF(I4&lt;20,L4*1.5/12,L4*2/12)),3)</f>
        <v>2</v>
      </c>
      <c r="O4" s="17">
        <v>4</v>
      </c>
      <c r="P4" s="17">
        <v>0</v>
      </c>
      <c r="Q4" s="17">
        <f t="shared" ref="Q4:Q19" si="3">IFERROR(VLOOKUP(P4,AI$4:AJ$21,2,),0)</f>
        <v>0</v>
      </c>
      <c r="R4" s="18">
        <f t="shared" ref="R4:R19" si="4">M4+N4</f>
        <v>31</v>
      </c>
      <c r="S4" s="17">
        <f t="shared" ref="S4:S19" si="5">O4+Q4</f>
        <v>4</v>
      </c>
      <c r="T4" s="17">
        <v>0</v>
      </c>
      <c r="U4" s="17">
        <v>0</v>
      </c>
      <c r="V4" s="17">
        <v>0</v>
      </c>
      <c r="W4" s="19">
        <f t="shared" ref="W4:W19" si="6">SUM(R4:V4)</f>
        <v>35</v>
      </c>
      <c r="X4" s="19" t="s">
        <v>40</v>
      </c>
      <c r="Y4" s="17">
        <f t="shared" ref="Y4:Y19" si="7">IF(ISBLANK(X4),0,10)</f>
        <v>10</v>
      </c>
      <c r="Z4" s="19"/>
      <c r="AA4" s="17">
        <f t="shared" ref="AA4:AA19" si="8">IF(ISBLANK(Z4),0,4)</f>
        <v>0</v>
      </c>
      <c r="AB4" s="17"/>
      <c r="AC4" s="17"/>
      <c r="AD4" s="20"/>
      <c r="AE4" s="21" t="s">
        <v>53</v>
      </c>
      <c r="AF4" s="22">
        <f t="shared" ref="AF4:AF19" si="9">W4+Y4+AA4+AC4</f>
        <v>45</v>
      </c>
      <c r="AI4" s="24">
        <v>1</v>
      </c>
      <c r="AJ4" s="24">
        <v>5</v>
      </c>
    </row>
    <row r="5" spans="1:36" s="23" customFormat="1" ht="15.75" thickBot="1" x14ac:dyDescent="0.3">
      <c r="A5" s="15">
        <v>1</v>
      </c>
      <c r="B5" s="6">
        <v>731299</v>
      </c>
      <c r="C5" s="6" t="s">
        <v>61</v>
      </c>
      <c r="D5" s="6" t="s">
        <v>62</v>
      </c>
      <c r="E5" s="6" t="s">
        <v>63</v>
      </c>
      <c r="F5" s="6" t="s">
        <v>64</v>
      </c>
      <c r="G5" s="6" t="s">
        <v>40</v>
      </c>
      <c r="H5" s="16" t="s">
        <v>41</v>
      </c>
      <c r="I5" s="17">
        <v>6</v>
      </c>
      <c r="J5" s="17">
        <v>9</v>
      </c>
      <c r="K5" s="17">
        <v>27</v>
      </c>
      <c r="L5" s="17">
        <f t="shared" si="0"/>
        <v>10</v>
      </c>
      <c r="M5" s="17">
        <f t="shared" si="1"/>
        <v>6</v>
      </c>
      <c r="N5" s="17">
        <f t="shared" si="2"/>
        <v>0.83299999999999996</v>
      </c>
      <c r="O5" s="17">
        <v>4</v>
      </c>
      <c r="P5" s="17">
        <v>3</v>
      </c>
      <c r="Q5" s="17">
        <f t="shared" si="3"/>
        <v>19</v>
      </c>
      <c r="R5" s="18">
        <f t="shared" si="4"/>
        <v>6.8330000000000002</v>
      </c>
      <c r="S5" s="17">
        <f t="shared" si="5"/>
        <v>23</v>
      </c>
      <c r="T5" s="17">
        <v>0</v>
      </c>
      <c r="U5" s="17">
        <v>0</v>
      </c>
      <c r="V5" s="17">
        <v>20</v>
      </c>
      <c r="W5" s="19">
        <f t="shared" si="6"/>
        <v>49.832999999999998</v>
      </c>
      <c r="X5" s="19"/>
      <c r="Y5" s="17">
        <f t="shared" si="7"/>
        <v>0</v>
      </c>
      <c r="Z5" s="19" t="s">
        <v>65</v>
      </c>
      <c r="AA5" s="17">
        <f t="shared" si="8"/>
        <v>4</v>
      </c>
      <c r="AB5" s="17"/>
      <c r="AC5" s="17"/>
      <c r="AD5" s="20"/>
      <c r="AE5" s="21" t="s">
        <v>48</v>
      </c>
      <c r="AF5" s="25">
        <f t="shared" si="9"/>
        <v>53.832999999999998</v>
      </c>
      <c r="AI5" s="24">
        <v>2</v>
      </c>
      <c r="AJ5" s="24">
        <v>11</v>
      </c>
    </row>
    <row r="6" spans="1:36" s="23" customFormat="1" ht="29.25" thickBot="1" x14ac:dyDescent="0.3">
      <c r="A6" s="15">
        <v>1</v>
      </c>
      <c r="B6" s="6">
        <v>714777</v>
      </c>
      <c r="C6" s="6" t="s">
        <v>36</v>
      </c>
      <c r="D6" s="6" t="s">
        <v>37</v>
      </c>
      <c r="E6" s="6" t="s">
        <v>38</v>
      </c>
      <c r="F6" s="6" t="s">
        <v>39</v>
      </c>
      <c r="G6" s="6" t="s">
        <v>40</v>
      </c>
      <c r="H6" s="16" t="s">
        <v>41</v>
      </c>
      <c r="I6" s="17">
        <v>11</v>
      </c>
      <c r="J6" s="17">
        <v>7</v>
      </c>
      <c r="K6" s="17">
        <v>4</v>
      </c>
      <c r="L6" s="17">
        <f t="shared" si="0"/>
        <v>7</v>
      </c>
      <c r="M6" s="17">
        <f t="shared" si="1"/>
        <v>11.5</v>
      </c>
      <c r="N6" s="17">
        <f t="shared" si="2"/>
        <v>0.875</v>
      </c>
      <c r="O6" s="17">
        <v>4</v>
      </c>
      <c r="P6" s="17">
        <v>2</v>
      </c>
      <c r="Q6" s="17">
        <f t="shared" si="3"/>
        <v>11</v>
      </c>
      <c r="R6" s="18">
        <f t="shared" si="4"/>
        <v>12.375</v>
      </c>
      <c r="S6" s="17">
        <f t="shared" si="5"/>
        <v>15</v>
      </c>
      <c r="T6" s="17">
        <v>0</v>
      </c>
      <c r="U6" s="17">
        <v>0</v>
      </c>
      <c r="V6" s="17">
        <v>0</v>
      </c>
      <c r="W6" s="19">
        <f t="shared" si="6"/>
        <v>27.375</v>
      </c>
      <c r="X6" s="19" t="s">
        <v>40</v>
      </c>
      <c r="Y6" s="17">
        <f t="shared" si="7"/>
        <v>10</v>
      </c>
      <c r="Z6" s="19" t="s">
        <v>40</v>
      </c>
      <c r="AA6" s="17">
        <f t="shared" si="8"/>
        <v>4</v>
      </c>
      <c r="AB6" s="17"/>
      <c r="AC6" s="17"/>
      <c r="AD6" s="20"/>
      <c r="AE6" s="21" t="s">
        <v>42</v>
      </c>
      <c r="AF6" s="25">
        <f t="shared" si="9"/>
        <v>41.375</v>
      </c>
      <c r="AI6" s="24">
        <v>3</v>
      </c>
      <c r="AJ6" s="24">
        <v>19</v>
      </c>
    </row>
    <row r="7" spans="1:36" s="23" customFormat="1" ht="15.75" thickBot="1" x14ac:dyDescent="0.3">
      <c r="A7" s="26">
        <v>1</v>
      </c>
      <c r="B7" s="27">
        <v>614885</v>
      </c>
      <c r="C7" s="27" t="s">
        <v>49</v>
      </c>
      <c r="D7" s="27" t="s">
        <v>50</v>
      </c>
      <c r="E7" s="6" t="s">
        <v>45</v>
      </c>
      <c r="F7" s="27" t="s">
        <v>51</v>
      </c>
      <c r="G7" s="6" t="s">
        <v>40</v>
      </c>
      <c r="H7" s="28" t="s">
        <v>41</v>
      </c>
      <c r="I7" s="17">
        <v>18</v>
      </c>
      <c r="J7" s="17">
        <v>7</v>
      </c>
      <c r="K7" s="17">
        <v>9</v>
      </c>
      <c r="L7" s="17">
        <f t="shared" si="0"/>
        <v>7</v>
      </c>
      <c r="M7" s="17">
        <f t="shared" si="1"/>
        <v>22</v>
      </c>
      <c r="N7" s="17">
        <f t="shared" si="2"/>
        <v>0.875</v>
      </c>
      <c r="O7" s="17">
        <v>4</v>
      </c>
      <c r="P7" s="17">
        <v>2</v>
      </c>
      <c r="Q7" s="17">
        <f t="shared" si="3"/>
        <v>11</v>
      </c>
      <c r="R7" s="18">
        <f t="shared" si="4"/>
        <v>22.875</v>
      </c>
      <c r="S7" s="17">
        <f t="shared" si="5"/>
        <v>15</v>
      </c>
      <c r="T7" s="17">
        <v>0</v>
      </c>
      <c r="U7" s="17">
        <v>0</v>
      </c>
      <c r="V7" s="17">
        <v>0</v>
      </c>
      <c r="W7" s="19">
        <f t="shared" si="6"/>
        <v>37.875</v>
      </c>
      <c r="X7" s="19" t="s">
        <v>52</v>
      </c>
      <c r="Y7" s="17">
        <f t="shared" si="7"/>
        <v>10</v>
      </c>
      <c r="Z7" s="19"/>
      <c r="AA7" s="17">
        <f t="shared" si="8"/>
        <v>0</v>
      </c>
      <c r="AB7" s="17"/>
      <c r="AC7" s="17"/>
      <c r="AD7" s="20"/>
      <c r="AE7" s="21" t="s">
        <v>53</v>
      </c>
      <c r="AF7" s="25">
        <f t="shared" si="9"/>
        <v>47.875</v>
      </c>
      <c r="AI7" s="24">
        <v>4</v>
      </c>
      <c r="AJ7" s="24">
        <v>29</v>
      </c>
    </row>
    <row r="8" spans="1:36" s="23" customFormat="1" ht="15.75" thickBot="1" x14ac:dyDescent="0.3">
      <c r="A8" s="26">
        <v>2</v>
      </c>
      <c r="B8" s="27">
        <v>614473</v>
      </c>
      <c r="C8" s="27" t="s">
        <v>54</v>
      </c>
      <c r="D8" s="27" t="s">
        <v>55</v>
      </c>
      <c r="E8" s="27" t="s">
        <v>45</v>
      </c>
      <c r="F8" s="6" t="s">
        <v>56</v>
      </c>
      <c r="G8" s="6" t="s">
        <v>40</v>
      </c>
      <c r="H8" s="28" t="s">
        <v>41</v>
      </c>
      <c r="I8" s="17">
        <v>17</v>
      </c>
      <c r="J8" s="17">
        <v>10</v>
      </c>
      <c r="K8" s="17">
        <v>6</v>
      </c>
      <c r="L8" s="17">
        <f t="shared" si="0"/>
        <v>10</v>
      </c>
      <c r="M8" s="17">
        <f t="shared" si="1"/>
        <v>20.5</v>
      </c>
      <c r="N8" s="17">
        <f t="shared" si="2"/>
        <v>1.25</v>
      </c>
      <c r="O8" s="17">
        <v>4</v>
      </c>
      <c r="P8" s="17">
        <v>2</v>
      </c>
      <c r="Q8" s="17">
        <f t="shared" si="3"/>
        <v>11</v>
      </c>
      <c r="R8" s="18">
        <f t="shared" si="4"/>
        <v>21.75</v>
      </c>
      <c r="S8" s="17">
        <f t="shared" si="5"/>
        <v>15</v>
      </c>
      <c r="T8" s="17">
        <v>0</v>
      </c>
      <c r="U8" s="17">
        <v>0</v>
      </c>
      <c r="V8" s="17">
        <v>0</v>
      </c>
      <c r="W8" s="19">
        <f t="shared" si="6"/>
        <v>36.75</v>
      </c>
      <c r="X8" s="19" t="s">
        <v>52</v>
      </c>
      <c r="Y8" s="17">
        <f t="shared" si="7"/>
        <v>10</v>
      </c>
      <c r="Z8" s="19"/>
      <c r="AA8" s="17">
        <f t="shared" si="8"/>
        <v>0</v>
      </c>
      <c r="AB8" s="17"/>
      <c r="AC8" s="17"/>
      <c r="AD8" s="20"/>
      <c r="AE8" s="21" t="s">
        <v>53</v>
      </c>
      <c r="AF8" s="25">
        <f t="shared" si="9"/>
        <v>46.75</v>
      </c>
      <c r="AI8" s="24">
        <v>5</v>
      </c>
      <c r="AJ8" s="24">
        <v>39</v>
      </c>
    </row>
    <row r="9" spans="1:36" s="23" customFormat="1" ht="15.75" thickBot="1" x14ac:dyDescent="0.3">
      <c r="A9" s="26">
        <v>3</v>
      </c>
      <c r="B9" s="27">
        <v>728342</v>
      </c>
      <c r="C9" s="27" t="s">
        <v>43</v>
      </c>
      <c r="D9" s="27" t="s">
        <v>44</v>
      </c>
      <c r="E9" s="27" t="s">
        <v>45</v>
      </c>
      <c r="F9" s="27" t="s">
        <v>46</v>
      </c>
      <c r="G9" s="27" t="s">
        <v>40</v>
      </c>
      <c r="H9" s="28" t="s">
        <v>41</v>
      </c>
      <c r="I9" s="17">
        <v>3</v>
      </c>
      <c r="J9" s="17">
        <v>7</v>
      </c>
      <c r="K9" s="17">
        <v>14</v>
      </c>
      <c r="L9" s="17">
        <f t="shared" si="0"/>
        <v>7</v>
      </c>
      <c r="M9" s="17">
        <f t="shared" si="1"/>
        <v>3</v>
      </c>
      <c r="N9" s="17">
        <f t="shared" si="2"/>
        <v>0.58299999999999996</v>
      </c>
      <c r="O9" s="17">
        <v>4</v>
      </c>
      <c r="P9" s="17">
        <v>1</v>
      </c>
      <c r="Q9" s="17">
        <f t="shared" si="3"/>
        <v>5</v>
      </c>
      <c r="R9" s="18">
        <f t="shared" si="4"/>
        <v>3.5830000000000002</v>
      </c>
      <c r="S9" s="17">
        <f t="shared" si="5"/>
        <v>9</v>
      </c>
      <c r="T9" s="17">
        <v>0</v>
      </c>
      <c r="U9" s="17">
        <v>0</v>
      </c>
      <c r="V9" s="17">
        <v>20</v>
      </c>
      <c r="W9" s="19">
        <f t="shared" si="6"/>
        <v>32.582999999999998</v>
      </c>
      <c r="X9" s="19"/>
      <c r="Y9" s="17">
        <f t="shared" si="7"/>
        <v>0</v>
      </c>
      <c r="Z9" s="19" t="s">
        <v>47</v>
      </c>
      <c r="AA9" s="17">
        <f t="shared" si="8"/>
        <v>4</v>
      </c>
      <c r="AB9" s="17"/>
      <c r="AC9" s="17"/>
      <c r="AD9" s="20"/>
      <c r="AE9" s="21" t="s">
        <v>48</v>
      </c>
      <c r="AF9" s="25">
        <f t="shared" si="9"/>
        <v>36.582999999999998</v>
      </c>
      <c r="AI9" s="24">
        <v>6</v>
      </c>
      <c r="AJ9" s="24">
        <v>49</v>
      </c>
    </row>
    <row r="10" spans="1:36" s="23" customFormat="1" ht="15.75" thickBot="1" x14ac:dyDescent="0.3">
      <c r="A10" s="29">
        <v>1</v>
      </c>
      <c r="B10" s="27">
        <v>722518</v>
      </c>
      <c r="C10" s="27" t="s">
        <v>66</v>
      </c>
      <c r="D10" s="27" t="s">
        <v>58</v>
      </c>
      <c r="E10" s="27" t="s">
        <v>67</v>
      </c>
      <c r="F10" s="27" t="s">
        <v>68</v>
      </c>
      <c r="G10" s="27" t="s">
        <v>40</v>
      </c>
      <c r="H10" s="28" t="s">
        <v>41</v>
      </c>
      <c r="I10" s="17">
        <v>7</v>
      </c>
      <c r="J10" s="17">
        <v>6</v>
      </c>
      <c r="K10" s="17">
        <v>22</v>
      </c>
      <c r="L10" s="17">
        <f t="shared" si="0"/>
        <v>7</v>
      </c>
      <c r="M10" s="17">
        <f t="shared" si="1"/>
        <v>7</v>
      </c>
      <c r="N10" s="17">
        <f t="shared" si="2"/>
        <v>0.58299999999999996</v>
      </c>
      <c r="O10" s="17">
        <v>4</v>
      </c>
      <c r="P10" s="17">
        <v>0</v>
      </c>
      <c r="Q10" s="17">
        <f t="shared" si="3"/>
        <v>0</v>
      </c>
      <c r="R10" s="18">
        <f t="shared" si="4"/>
        <v>7.5830000000000002</v>
      </c>
      <c r="S10" s="17">
        <f t="shared" si="5"/>
        <v>4</v>
      </c>
      <c r="T10" s="17">
        <v>0</v>
      </c>
      <c r="U10" s="17">
        <v>0</v>
      </c>
      <c r="V10" s="17">
        <v>0</v>
      </c>
      <c r="W10" s="19">
        <f t="shared" si="6"/>
        <v>11.583</v>
      </c>
      <c r="X10" s="19" t="s">
        <v>40</v>
      </c>
      <c r="Y10" s="17">
        <f t="shared" si="7"/>
        <v>10</v>
      </c>
      <c r="Z10" s="19"/>
      <c r="AA10" s="17">
        <f t="shared" si="8"/>
        <v>0</v>
      </c>
      <c r="AB10" s="17"/>
      <c r="AC10" s="17"/>
      <c r="AD10" s="20"/>
      <c r="AE10" s="21" t="s">
        <v>69</v>
      </c>
      <c r="AF10" s="25">
        <f t="shared" si="9"/>
        <v>21.582999999999998</v>
      </c>
      <c r="AI10" s="24">
        <v>7</v>
      </c>
      <c r="AJ10" s="24">
        <v>59</v>
      </c>
    </row>
    <row r="11" spans="1:36" ht="15.75" thickBot="1" x14ac:dyDescent="0.3">
      <c r="A11" s="29"/>
      <c r="B11" s="27"/>
      <c r="C11" s="27"/>
      <c r="D11" s="27"/>
      <c r="E11" s="27"/>
      <c r="F11" s="27"/>
      <c r="G11" s="27" t="s">
        <v>40</v>
      </c>
      <c r="H11" s="28" t="s">
        <v>41</v>
      </c>
      <c r="I11" s="17">
        <v>0</v>
      </c>
      <c r="J11" s="17">
        <v>0</v>
      </c>
      <c r="K11" s="17">
        <v>0</v>
      </c>
      <c r="L11" s="17">
        <f t="shared" si="0"/>
        <v>0</v>
      </c>
      <c r="M11" s="17">
        <f t="shared" si="1"/>
        <v>0</v>
      </c>
      <c r="N11" s="17">
        <f t="shared" si="2"/>
        <v>0</v>
      </c>
      <c r="O11" s="17">
        <v>0</v>
      </c>
      <c r="P11" s="17">
        <v>0</v>
      </c>
      <c r="Q11" s="17">
        <f t="shared" si="3"/>
        <v>0</v>
      </c>
      <c r="R11" s="18">
        <f t="shared" si="4"/>
        <v>0</v>
      </c>
      <c r="S11" s="17">
        <f t="shared" si="5"/>
        <v>0</v>
      </c>
      <c r="T11" s="17">
        <v>0</v>
      </c>
      <c r="U11" s="17">
        <v>0</v>
      </c>
      <c r="V11" s="17">
        <v>0</v>
      </c>
      <c r="W11" s="19">
        <f t="shared" si="6"/>
        <v>0</v>
      </c>
      <c r="X11" s="19"/>
      <c r="Y11" s="17">
        <f t="shared" si="7"/>
        <v>0</v>
      </c>
      <c r="Z11" s="19"/>
      <c r="AA11" s="17">
        <f t="shared" si="8"/>
        <v>0</v>
      </c>
      <c r="AB11" s="17"/>
      <c r="AC11" s="17"/>
      <c r="AD11" s="20"/>
      <c r="AE11" s="21"/>
      <c r="AF11" s="25">
        <f t="shared" si="9"/>
        <v>0</v>
      </c>
      <c r="AI11" s="24">
        <v>8</v>
      </c>
      <c r="AJ11" s="24">
        <v>69</v>
      </c>
    </row>
    <row r="12" spans="1:36" ht="15.75" thickBot="1" x14ac:dyDescent="0.3">
      <c r="A12" s="29"/>
      <c r="B12" s="27"/>
      <c r="C12" s="27"/>
      <c r="D12" s="27"/>
      <c r="E12" s="27"/>
      <c r="F12" s="27"/>
      <c r="G12" s="27" t="s">
        <v>40</v>
      </c>
      <c r="H12" s="28" t="s">
        <v>41</v>
      </c>
      <c r="I12" s="17">
        <v>0</v>
      </c>
      <c r="J12" s="17">
        <v>0</v>
      </c>
      <c r="K12" s="17">
        <v>0</v>
      </c>
      <c r="L12" s="17">
        <f t="shared" si="0"/>
        <v>0</v>
      </c>
      <c r="M12" s="17">
        <f t="shared" si="1"/>
        <v>0</v>
      </c>
      <c r="N12" s="17">
        <f t="shared" si="2"/>
        <v>0</v>
      </c>
      <c r="O12" s="17">
        <v>0</v>
      </c>
      <c r="P12" s="17">
        <v>0</v>
      </c>
      <c r="Q12" s="17">
        <f t="shared" si="3"/>
        <v>0</v>
      </c>
      <c r="R12" s="18">
        <f t="shared" si="4"/>
        <v>0</v>
      </c>
      <c r="S12" s="17">
        <f t="shared" si="5"/>
        <v>0</v>
      </c>
      <c r="T12" s="17">
        <v>0</v>
      </c>
      <c r="U12" s="17">
        <v>0</v>
      </c>
      <c r="V12" s="17">
        <v>0</v>
      </c>
      <c r="W12" s="19">
        <f t="shared" si="6"/>
        <v>0</v>
      </c>
      <c r="X12" s="19"/>
      <c r="Y12" s="17">
        <f t="shared" si="7"/>
        <v>0</v>
      </c>
      <c r="Z12" s="19"/>
      <c r="AA12" s="17">
        <f t="shared" si="8"/>
        <v>0</v>
      </c>
      <c r="AB12" s="17"/>
      <c r="AC12" s="17"/>
      <c r="AD12" s="20"/>
      <c r="AE12" s="21"/>
      <c r="AF12" s="25">
        <f t="shared" si="9"/>
        <v>0</v>
      </c>
      <c r="AI12" s="24">
        <v>9</v>
      </c>
      <c r="AJ12" s="24">
        <v>79</v>
      </c>
    </row>
    <row r="13" spans="1:36" ht="15.75" thickBot="1" x14ac:dyDescent="0.3">
      <c r="A13" s="29"/>
      <c r="B13" s="27"/>
      <c r="C13" s="27"/>
      <c r="D13" s="27"/>
      <c r="E13" s="27"/>
      <c r="F13" s="27"/>
      <c r="G13" s="27" t="s">
        <v>40</v>
      </c>
      <c r="H13" s="28" t="s">
        <v>41</v>
      </c>
      <c r="I13" s="17">
        <v>0</v>
      </c>
      <c r="J13" s="17">
        <v>0</v>
      </c>
      <c r="K13" s="17">
        <v>0</v>
      </c>
      <c r="L13" s="17">
        <f t="shared" si="0"/>
        <v>0</v>
      </c>
      <c r="M13" s="17">
        <f t="shared" si="1"/>
        <v>0</v>
      </c>
      <c r="N13" s="17">
        <f t="shared" si="2"/>
        <v>0</v>
      </c>
      <c r="O13" s="17">
        <v>0</v>
      </c>
      <c r="P13" s="17">
        <v>0</v>
      </c>
      <c r="Q13" s="17">
        <f t="shared" si="3"/>
        <v>0</v>
      </c>
      <c r="R13" s="18">
        <f t="shared" si="4"/>
        <v>0</v>
      </c>
      <c r="S13" s="17">
        <f t="shared" si="5"/>
        <v>0</v>
      </c>
      <c r="T13" s="17">
        <v>0</v>
      </c>
      <c r="U13" s="17">
        <v>0</v>
      </c>
      <c r="V13" s="17">
        <v>0</v>
      </c>
      <c r="W13" s="19">
        <f t="shared" si="6"/>
        <v>0</v>
      </c>
      <c r="X13" s="19"/>
      <c r="Y13" s="17">
        <f t="shared" si="7"/>
        <v>0</v>
      </c>
      <c r="Z13" s="19"/>
      <c r="AA13" s="17">
        <f t="shared" si="8"/>
        <v>0</v>
      </c>
      <c r="AB13" s="17"/>
      <c r="AC13" s="17"/>
      <c r="AD13" s="20"/>
      <c r="AE13" s="21"/>
      <c r="AF13" s="25">
        <f t="shared" si="9"/>
        <v>0</v>
      </c>
      <c r="AI13" s="24">
        <v>10</v>
      </c>
      <c r="AJ13" s="24">
        <v>89</v>
      </c>
    </row>
    <row r="14" spans="1:36" ht="15.75" thickBot="1" x14ac:dyDescent="0.3">
      <c r="A14" s="29"/>
      <c r="B14" s="27"/>
      <c r="C14" s="27"/>
      <c r="D14" s="27"/>
      <c r="E14" s="27"/>
      <c r="F14" s="27"/>
      <c r="G14" s="27" t="s">
        <v>40</v>
      </c>
      <c r="H14" s="28" t="s">
        <v>41</v>
      </c>
      <c r="I14" s="17">
        <v>0</v>
      </c>
      <c r="J14" s="17">
        <v>0</v>
      </c>
      <c r="K14" s="17">
        <v>0</v>
      </c>
      <c r="L14" s="17">
        <f t="shared" si="0"/>
        <v>0</v>
      </c>
      <c r="M14" s="17">
        <f t="shared" si="1"/>
        <v>0</v>
      </c>
      <c r="N14" s="17">
        <f t="shared" si="2"/>
        <v>0</v>
      </c>
      <c r="O14" s="17">
        <v>0</v>
      </c>
      <c r="P14" s="17">
        <v>0</v>
      </c>
      <c r="Q14" s="17">
        <f t="shared" si="3"/>
        <v>0</v>
      </c>
      <c r="R14" s="18">
        <f t="shared" si="4"/>
        <v>0</v>
      </c>
      <c r="S14" s="17">
        <f t="shared" si="5"/>
        <v>0</v>
      </c>
      <c r="T14" s="17">
        <v>0</v>
      </c>
      <c r="U14" s="17">
        <v>0</v>
      </c>
      <c r="V14" s="17">
        <v>0</v>
      </c>
      <c r="W14" s="19">
        <f t="shared" si="6"/>
        <v>0</v>
      </c>
      <c r="X14" s="19"/>
      <c r="Y14" s="17">
        <f t="shared" si="7"/>
        <v>0</v>
      </c>
      <c r="Z14" s="19"/>
      <c r="AA14" s="17">
        <f t="shared" si="8"/>
        <v>0</v>
      </c>
      <c r="AB14" s="17"/>
      <c r="AC14" s="17"/>
      <c r="AD14" s="20"/>
      <c r="AE14" s="21"/>
      <c r="AF14" s="25">
        <f t="shared" si="9"/>
        <v>0</v>
      </c>
      <c r="AI14" s="24">
        <v>11</v>
      </c>
      <c r="AJ14" s="24">
        <v>99</v>
      </c>
    </row>
    <row r="15" spans="1:36" s="23" customFormat="1" ht="15.75" thickBot="1" x14ac:dyDescent="0.3">
      <c r="A15" s="29"/>
      <c r="B15" s="27"/>
      <c r="C15" s="27"/>
      <c r="D15" s="27"/>
      <c r="E15" s="27"/>
      <c r="F15" s="27"/>
      <c r="G15" s="27" t="s">
        <v>40</v>
      </c>
      <c r="H15" s="28" t="s">
        <v>41</v>
      </c>
      <c r="I15" s="17">
        <v>0</v>
      </c>
      <c r="J15" s="17">
        <v>0</v>
      </c>
      <c r="K15" s="17">
        <v>0</v>
      </c>
      <c r="L15" s="17">
        <f t="shared" si="0"/>
        <v>0</v>
      </c>
      <c r="M15" s="17">
        <f t="shared" si="1"/>
        <v>0</v>
      </c>
      <c r="N15" s="17">
        <f t="shared" si="2"/>
        <v>0</v>
      </c>
      <c r="O15" s="17">
        <v>0</v>
      </c>
      <c r="P15" s="17">
        <v>0</v>
      </c>
      <c r="Q15" s="17">
        <f t="shared" si="3"/>
        <v>0</v>
      </c>
      <c r="R15" s="18">
        <f t="shared" si="4"/>
        <v>0</v>
      </c>
      <c r="S15" s="17">
        <f t="shared" si="5"/>
        <v>0</v>
      </c>
      <c r="T15" s="17">
        <v>0</v>
      </c>
      <c r="U15" s="17">
        <v>0</v>
      </c>
      <c r="V15" s="17">
        <v>0</v>
      </c>
      <c r="W15" s="19">
        <f t="shared" si="6"/>
        <v>0</v>
      </c>
      <c r="X15" s="19"/>
      <c r="Y15" s="17">
        <f t="shared" si="7"/>
        <v>0</v>
      </c>
      <c r="Z15" s="19"/>
      <c r="AA15" s="17">
        <f t="shared" si="8"/>
        <v>0</v>
      </c>
      <c r="AB15" s="17"/>
      <c r="AC15" s="17"/>
      <c r="AD15" s="20"/>
      <c r="AE15" s="21"/>
      <c r="AF15" s="25">
        <f t="shared" si="9"/>
        <v>0</v>
      </c>
      <c r="AI15" s="24">
        <v>12</v>
      </c>
      <c r="AJ15" s="24">
        <v>109</v>
      </c>
    </row>
    <row r="16" spans="1:36" s="23" customFormat="1" ht="15.75" thickBot="1" x14ac:dyDescent="0.3">
      <c r="A16" s="29"/>
      <c r="B16" s="27"/>
      <c r="C16" s="27"/>
      <c r="D16" s="27"/>
      <c r="E16" s="27"/>
      <c r="F16" s="27"/>
      <c r="G16" s="27" t="s">
        <v>40</v>
      </c>
      <c r="H16" s="28" t="s">
        <v>41</v>
      </c>
      <c r="I16" s="17">
        <v>0</v>
      </c>
      <c r="J16" s="17">
        <v>0</v>
      </c>
      <c r="K16" s="17">
        <v>0</v>
      </c>
      <c r="L16" s="17">
        <f t="shared" si="0"/>
        <v>0</v>
      </c>
      <c r="M16" s="17">
        <f t="shared" si="1"/>
        <v>0</v>
      </c>
      <c r="N16" s="17">
        <f t="shared" si="2"/>
        <v>0</v>
      </c>
      <c r="O16" s="17">
        <v>0</v>
      </c>
      <c r="P16" s="17">
        <v>0</v>
      </c>
      <c r="Q16" s="17">
        <f t="shared" si="3"/>
        <v>0</v>
      </c>
      <c r="R16" s="18">
        <f t="shared" si="4"/>
        <v>0</v>
      </c>
      <c r="S16" s="17">
        <f t="shared" si="5"/>
        <v>0</v>
      </c>
      <c r="T16" s="17">
        <v>0</v>
      </c>
      <c r="U16" s="17">
        <v>0</v>
      </c>
      <c r="V16" s="17">
        <v>0</v>
      </c>
      <c r="W16" s="19">
        <f t="shared" si="6"/>
        <v>0</v>
      </c>
      <c r="X16" s="19"/>
      <c r="Y16" s="17">
        <f t="shared" si="7"/>
        <v>0</v>
      </c>
      <c r="Z16" s="19"/>
      <c r="AA16" s="17">
        <f t="shared" si="8"/>
        <v>0</v>
      </c>
      <c r="AB16" s="17"/>
      <c r="AC16" s="17"/>
      <c r="AD16" s="20"/>
      <c r="AE16" s="21"/>
      <c r="AF16" s="25">
        <f t="shared" si="9"/>
        <v>0</v>
      </c>
      <c r="AI16" s="24">
        <v>13</v>
      </c>
      <c r="AJ16" s="24">
        <v>119</v>
      </c>
    </row>
    <row r="17" spans="1:36" s="23" customFormat="1" ht="15.75" thickBot="1" x14ac:dyDescent="0.3">
      <c r="A17" s="29"/>
      <c r="B17" s="27"/>
      <c r="C17" s="27"/>
      <c r="D17" s="27"/>
      <c r="E17" s="27"/>
      <c r="F17" s="27"/>
      <c r="G17" s="27" t="s">
        <v>40</v>
      </c>
      <c r="H17" s="28" t="s">
        <v>41</v>
      </c>
      <c r="I17" s="17">
        <v>0</v>
      </c>
      <c r="J17" s="17">
        <v>0</v>
      </c>
      <c r="K17" s="17">
        <v>0</v>
      </c>
      <c r="L17" s="17">
        <f t="shared" si="0"/>
        <v>0</v>
      </c>
      <c r="M17" s="17">
        <f t="shared" si="1"/>
        <v>0</v>
      </c>
      <c r="N17" s="17">
        <f t="shared" si="2"/>
        <v>0</v>
      </c>
      <c r="O17" s="17">
        <v>0</v>
      </c>
      <c r="P17" s="17">
        <v>0</v>
      </c>
      <c r="Q17" s="17">
        <f t="shared" si="3"/>
        <v>0</v>
      </c>
      <c r="R17" s="18">
        <f t="shared" si="4"/>
        <v>0</v>
      </c>
      <c r="S17" s="17">
        <f t="shared" si="5"/>
        <v>0</v>
      </c>
      <c r="T17" s="17">
        <v>0</v>
      </c>
      <c r="U17" s="17">
        <v>0</v>
      </c>
      <c r="V17" s="17">
        <v>0</v>
      </c>
      <c r="W17" s="19">
        <f t="shared" si="6"/>
        <v>0</v>
      </c>
      <c r="X17" s="19"/>
      <c r="Y17" s="17">
        <f t="shared" si="7"/>
        <v>0</v>
      </c>
      <c r="Z17" s="19"/>
      <c r="AA17" s="17">
        <f t="shared" si="8"/>
        <v>0</v>
      </c>
      <c r="AB17" s="17"/>
      <c r="AC17" s="17"/>
      <c r="AD17" s="20"/>
      <c r="AE17" s="21"/>
      <c r="AF17" s="25">
        <f t="shared" si="9"/>
        <v>0</v>
      </c>
      <c r="AI17" s="24">
        <v>14</v>
      </c>
      <c r="AJ17" s="24">
        <v>129</v>
      </c>
    </row>
    <row r="18" spans="1:36" s="23" customFormat="1" ht="15.75" thickBot="1" x14ac:dyDescent="0.3">
      <c r="A18" s="29"/>
      <c r="B18" s="27"/>
      <c r="C18" s="27"/>
      <c r="D18" s="27"/>
      <c r="E18" s="27"/>
      <c r="F18" s="27"/>
      <c r="G18" s="27" t="s">
        <v>40</v>
      </c>
      <c r="H18" s="28" t="s">
        <v>41</v>
      </c>
      <c r="I18" s="17">
        <v>0</v>
      </c>
      <c r="J18" s="17">
        <v>0</v>
      </c>
      <c r="K18" s="17">
        <v>0</v>
      </c>
      <c r="L18" s="17">
        <f t="shared" si="0"/>
        <v>0</v>
      </c>
      <c r="M18" s="17">
        <f t="shared" si="1"/>
        <v>0</v>
      </c>
      <c r="N18" s="17">
        <f t="shared" si="2"/>
        <v>0</v>
      </c>
      <c r="O18" s="17">
        <v>0</v>
      </c>
      <c r="P18" s="17">
        <v>0</v>
      </c>
      <c r="Q18" s="17">
        <f t="shared" si="3"/>
        <v>0</v>
      </c>
      <c r="R18" s="18">
        <f t="shared" si="4"/>
        <v>0</v>
      </c>
      <c r="S18" s="17">
        <f t="shared" si="5"/>
        <v>0</v>
      </c>
      <c r="T18" s="17">
        <v>0</v>
      </c>
      <c r="U18" s="17">
        <v>0</v>
      </c>
      <c r="V18" s="17">
        <v>0</v>
      </c>
      <c r="W18" s="19">
        <f t="shared" si="6"/>
        <v>0</v>
      </c>
      <c r="X18" s="19"/>
      <c r="Y18" s="17">
        <f t="shared" si="7"/>
        <v>0</v>
      </c>
      <c r="Z18" s="19"/>
      <c r="AA18" s="17">
        <f t="shared" si="8"/>
        <v>0</v>
      </c>
      <c r="AB18" s="17"/>
      <c r="AC18" s="17"/>
      <c r="AD18" s="20"/>
      <c r="AE18" s="21"/>
      <c r="AF18" s="25">
        <f t="shared" si="9"/>
        <v>0</v>
      </c>
      <c r="AI18" s="24">
        <v>15</v>
      </c>
      <c r="AJ18" s="24">
        <v>139</v>
      </c>
    </row>
    <row r="19" spans="1:36" s="23" customFormat="1" ht="15.75" thickBot="1" x14ac:dyDescent="0.3">
      <c r="A19" s="30">
        <v>7</v>
      </c>
      <c r="B19" s="6"/>
      <c r="C19" s="6"/>
      <c r="D19" s="6"/>
      <c r="E19" s="6"/>
      <c r="F19" s="6"/>
      <c r="G19" s="6" t="s">
        <v>40</v>
      </c>
      <c r="H19" s="31" t="s">
        <v>41</v>
      </c>
      <c r="I19" s="32">
        <v>0</v>
      </c>
      <c r="J19" s="17">
        <v>0</v>
      </c>
      <c r="K19" s="17">
        <v>0</v>
      </c>
      <c r="L19" s="17">
        <f t="shared" si="0"/>
        <v>0</v>
      </c>
      <c r="M19" s="17">
        <f t="shared" si="1"/>
        <v>0</v>
      </c>
      <c r="N19" s="17">
        <f t="shared" si="2"/>
        <v>0</v>
      </c>
      <c r="O19" s="17">
        <v>0</v>
      </c>
      <c r="P19" s="17">
        <v>0</v>
      </c>
      <c r="Q19" s="17">
        <f t="shared" si="3"/>
        <v>0</v>
      </c>
      <c r="R19" s="18">
        <f t="shared" si="4"/>
        <v>0</v>
      </c>
      <c r="S19" s="17">
        <f t="shared" si="5"/>
        <v>0</v>
      </c>
      <c r="T19" s="17">
        <v>0</v>
      </c>
      <c r="U19" s="17">
        <v>0</v>
      </c>
      <c r="V19" s="17">
        <v>0</v>
      </c>
      <c r="W19" s="19">
        <f t="shared" si="6"/>
        <v>0</v>
      </c>
      <c r="X19" s="19"/>
      <c r="Y19" s="17">
        <f t="shared" si="7"/>
        <v>0</v>
      </c>
      <c r="Z19" s="19"/>
      <c r="AA19" s="17">
        <f t="shared" si="8"/>
        <v>0</v>
      </c>
      <c r="AB19" s="17"/>
      <c r="AC19" s="17"/>
      <c r="AD19" s="33"/>
      <c r="AE19" s="34"/>
      <c r="AF19" s="35">
        <f t="shared" si="9"/>
        <v>0</v>
      </c>
      <c r="AI19" s="24">
        <v>16</v>
      </c>
      <c r="AJ19" s="24"/>
    </row>
    <row r="20" spans="1:36" s="23" customFormat="1" x14ac:dyDescent="0.25">
      <c r="A20"/>
      <c r="B20"/>
      <c r="C20"/>
      <c r="D20"/>
      <c r="E20" s="1"/>
      <c r="F20"/>
      <c r="G20"/>
      <c r="H20" s="2"/>
      <c r="I20" s="143" t="s">
        <v>0</v>
      </c>
      <c r="J20" s="143"/>
      <c r="K20" s="143"/>
      <c r="L20" s="143"/>
      <c r="M20" s="143"/>
      <c r="N20" s="143"/>
      <c r="O20" s="143"/>
      <c r="P20" s="143"/>
      <c r="Q20" s="143"/>
      <c r="R20" s="144" t="s">
        <v>1</v>
      </c>
      <c r="S20" s="145"/>
      <c r="T20" s="145"/>
      <c r="U20" s="145"/>
      <c r="V20" s="145"/>
      <c r="W20" s="146"/>
      <c r="X20" s="147" t="s">
        <v>2</v>
      </c>
      <c r="Y20" s="145"/>
      <c r="Z20" s="145" t="s">
        <v>3</v>
      </c>
      <c r="AA20" s="145"/>
      <c r="AB20" s="145" t="s">
        <v>4</v>
      </c>
      <c r="AC20" s="149"/>
      <c r="AD20" s="141" t="s">
        <v>5</v>
      </c>
      <c r="AE20" s="128" t="s">
        <v>6</v>
      </c>
      <c r="AF20" s="130" t="s">
        <v>7</v>
      </c>
      <c r="AI20" s="24">
        <v>17</v>
      </c>
      <c r="AJ20" s="24"/>
    </row>
    <row r="21" spans="1:36" s="23" customFormat="1" ht="15.75" thickBot="1" x14ac:dyDescent="0.3">
      <c r="A21"/>
      <c r="B21"/>
      <c r="C21"/>
      <c r="D21"/>
      <c r="E21" s="1"/>
      <c r="F21"/>
      <c r="G21"/>
      <c r="H21" s="3"/>
      <c r="I21" s="132" t="s">
        <v>8</v>
      </c>
      <c r="J21" s="132"/>
      <c r="K21" s="132"/>
      <c r="L21" s="133" t="s">
        <v>9</v>
      </c>
      <c r="M21" s="135" t="s">
        <v>10</v>
      </c>
      <c r="N21" s="136"/>
      <c r="O21" s="4" t="s">
        <v>11</v>
      </c>
      <c r="P21" s="4"/>
      <c r="Q21" s="137" t="s">
        <v>12</v>
      </c>
      <c r="R21" s="139" t="s">
        <v>13</v>
      </c>
      <c r="S21" s="139" t="s">
        <v>14</v>
      </c>
      <c r="T21" s="141" t="s">
        <v>15</v>
      </c>
      <c r="U21" s="141"/>
      <c r="V21" s="141"/>
      <c r="W21" s="141" t="s">
        <v>16</v>
      </c>
      <c r="X21" s="148"/>
      <c r="Y21" s="141"/>
      <c r="Z21" s="141"/>
      <c r="AA21" s="141"/>
      <c r="AB21" s="141"/>
      <c r="AC21" s="128"/>
      <c r="AD21" s="141"/>
      <c r="AE21" s="128"/>
      <c r="AF21" s="131"/>
      <c r="AI21" s="24">
        <v>18</v>
      </c>
      <c r="AJ21" s="24"/>
    </row>
    <row r="22" spans="1:36" s="23" customFormat="1" ht="50.25" customHeight="1" thickBot="1" x14ac:dyDescent="0.3">
      <c r="A22" s="5" t="s">
        <v>18</v>
      </c>
      <c r="B22" s="6" t="s">
        <v>70</v>
      </c>
      <c r="C22" s="6" t="s">
        <v>20</v>
      </c>
      <c r="D22" s="6" t="s">
        <v>21</v>
      </c>
      <c r="E22" s="7" t="s">
        <v>22</v>
      </c>
      <c r="F22" s="8" t="s">
        <v>23</v>
      </c>
      <c r="G22" s="8" t="s">
        <v>24</v>
      </c>
      <c r="H22" s="36" t="s">
        <v>25</v>
      </c>
      <c r="I22" s="37" t="s">
        <v>26</v>
      </c>
      <c r="J22" s="10" t="s">
        <v>27</v>
      </c>
      <c r="K22" s="10" t="s">
        <v>28</v>
      </c>
      <c r="L22" s="151"/>
      <c r="M22" s="10" t="s">
        <v>26</v>
      </c>
      <c r="N22" s="10" t="s">
        <v>27</v>
      </c>
      <c r="O22" s="10" t="s">
        <v>29</v>
      </c>
      <c r="P22" s="10" t="s">
        <v>30</v>
      </c>
      <c r="Q22" s="138"/>
      <c r="R22" s="139"/>
      <c r="S22" s="139"/>
      <c r="T22" s="38" t="s">
        <v>31</v>
      </c>
      <c r="U22" s="38" t="s">
        <v>32</v>
      </c>
      <c r="V22" s="38" t="s">
        <v>33</v>
      </c>
      <c r="W22" s="141"/>
      <c r="X22" s="38" t="s">
        <v>34</v>
      </c>
      <c r="Y22" s="39" t="s">
        <v>35</v>
      </c>
      <c r="Z22" s="38" t="s">
        <v>34</v>
      </c>
      <c r="AA22" s="39" t="s">
        <v>35</v>
      </c>
      <c r="AB22" s="38" t="s">
        <v>34</v>
      </c>
      <c r="AC22" s="40" t="s">
        <v>35</v>
      </c>
      <c r="AD22" s="141"/>
      <c r="AE22" s="128"/>
      <c r="AF22" s="150"/>
      <c r="AI22" s="2"/>
      <c r="AJ22" s="2"/>
    </row>
    <row r="23" spans="1:36" s="23" customFormat="1" ht="15.75" thickBot="1" x14ac:dyDescent="0.3">
      <c r="A23" s="41"/>
      <c r="B23" s="95">
        <v>207765</v>
      </c>
      <c r="C23" s="42" t="s">
        <v>101</v>
      </c>
      <c r="D23" s="42" t="s">
        <v>102</v>
      </c>
      <c r="E23" s="94" t="s">
        <v>103</v>
      </c>
      <c r="F23" s="42" t="s">
        <v>51</v>
      </c>
      <c r="G23" s="42" t="s">
        <v>40</v>
      </c>
      <c r="H23" s="43" t="s">
        <v>74</v>
      </c>
      <c r="I23" s="44">
        <v>24</v>
      </c>
      <c r="J23" s="44">
        <v>0</v>
      </c>
      <c r="K23" s="44">
        <v>5</v>
      </c>
      <c r="L23" s="44">
        <f t="shared" ref="L23:L40" si="10">J23+IF(K23&lt;15,0,1)</f>
        <v>0</v>
      </c>
      <c r="M23" s="44">
        <f t="shared" ref="M23:M40" si="11">IF(I23&lt;=10,I23,IF(I23&lt;=20,10+(I23-10)*1.5,25+(I23-20)*2))</f>
        <v>33</v>
      </c>
      <c r="N23" s="44">
        <f t="shared" ref="N23:N40" si="12">ROUND(IF(I23&lt;10,L23*1/12,IF(I23&lt;20,L23*1.5/12,L23*2/12)),3)</f>
        <v>0</v>
      </c>
      <c r="O23" s="44">
        <v>4</v>
      </c>
      <c r="P23" s="44">
        <v>2</v>
      </c>
      <c r="Q23" s="17">
        <f t="shared" ref="Q23:Q40" si="13">IFERROR(VLOOKUP(P23,AI$4:AJ$21,2,),0)</f>
        <v>11</v>
      </c>
      <c r="R23" s="45">
        <f t="shared" ref="R23:R40" si="14">M23+N23</f>
        <v>33</v>
      </c>
      <c r="S23" s="44">
        <f t="shared" ref="S23:S40" si="15">O23+Q23</f>
        <v>15</v>
      </c>
      <c r="T23" s="44">
        <v>0</v>
      </c>
      <c r="U23" s="44">
        <v>0</v>
      </c>
      <c r="V23" s="44">
        <v>0</v>
      </c>
      <c r="W23" s="46">
        <f t="shared" ref="W23:W40" si="16">SUM(R23:V23)</f>
        <v>48</v>
      </c>
      <c r="X23" s="103" t="s">
        <v>40</v>
      </c>
      <c r="Y23" s="44">
        <f t="shared" ref="Y23:Y40" si="17">IF(ISBLANK(X23),0,10)</f>
        <v>10</v>
      </c>
      <c r="Z23" s="103" t="s">
        <v>52</v>
      </c>
      <c r="AA23" s="44">
        <f t="shared" ref="AA23:AA40" si="18">IF(ISBLANK(Z23),0,4)</f>
        <v>4</v>
      </c>
      <c r="AB23" s="44"/>
      <c r="AC23" s="44"/>
      <c r="AD23" s="47"/>
      <c r="AE23" s="47"/>
      <c r="AF23" s="51" t="s">
        <v>104</v>
      </c>
      <c r="AI23" s="2"/>
      <c r="AJ23" s="2"/>
    </row>
    <row r="24" spans="1:36" s="23" customFormat="1" ht="15.75" thickBot="1" x14ac:dyDescent="0.3">
      <c r="A24" s="15"/>
      <c r="B24" s="49">
        <v>713257</v>
      </c>
      <c r="C24" s="6" t="s">
        <v>113</v>
      </c>
      <c r="D24" s="6" t="s">
        <v>114</v>
      </c>
      <c r="E24" s="7" t="s">
        <v>103</v>
      </c>
      <c r="F24" s="6" t="s">
        <v>115</v>
      </c>
      <c r="G24" s="49" t="s">
        <v>40</v>
      </c>
      <c r="H24" s="43" t="s">
        <v>74</v>
      </c>
      <c r="I24" s="17">
        <v>3</v>
      </c>
      <c r="J24" s="17">
        <v>0</v>
      </c>
      <c r="K24" s="17">
        <v>21</v>
      </c>
      <c r="L24" s="17">
        <f t="shared" si="10"/>
        <v>1</v>
      </c>
      <c r="M24" s="17">
        <f t="shared" si="11"/>
        <v>3</v>
      </c>
      <c r="N24" s="17">
        <f t="shared" si="12"/>
        <v>8.3000000000000004E-2</v>
      </c>
      <c r="O24" s="17">
        <v>4</v>
      </c>
      <c r="P24" s="17">
        <v>0</v>
      </c>
      <c r="Q24" s="17">
        <f t="shared" si="13"/>
        <v>0</v>
      </c>
      <c r="R24" s="18">
        <f t="shared" si="14"/>
        <v>3.0830000000000002</v>
      </c>
      <c r="S24" s="44">
        <f t="shared" si="15"/>
        <v>4</v>
      </c>
      <c r="T24" s="17">
        <v>0</v>
      </c>
      <c r="U24" s="17">
        <v>30</v>
      </c>
      <c r="V24" s="17">
        <v>0</v>
      </c>
      <c r="W24" s="19">
        <f t="shared" si="16"/>
        <v>37.082999999999998</v>
      </c>
      <c r="X24" s="19"/>
      <c r="Y24" s="17">
        <f t="shared" si="17"/>
        <v>0</v>
      </c>
      <c r="Z24" s="19" t="s">
        <v>40</v>
      </c>
      <c r="AA24" s="17">
        <f t="shared" si="18"/>
        <v>4</v>
      </c>
      <c r="AB24" s="17"/>
      <c r="AC24" s="17"/>
      <c r="AD24" s="20"/>
      <c r="AE24" s="20"/>
      <c r="AF24" s="48">
        <f t="shared" ref="AF24:AF40" si="19">W24+Y24+AA24+AC24</f>
        <v>41.082999999999998</v>
      </c>
      <c r="AI24" s="2"/>
      <c r="AJ24" s="2"/>
    </row>
    <row r="25" spans="1:36" s="23" customFormat="1" ht="15.75" thickBot="1" x14ac:dyDescent="0.3">
      <c r="A25" s="15"/>
      <c r="B25" s="49">
        <v>713576</v>
      </c>
      <c r="C25" s="6" t="s">
        <v>106</v>
      </c>
      <c r="D25" s="6" t="s">
        <v>107</v>
      </c>
      <c r="E25" s="7" t="s">
        <v>105</v>
      </c>
      <c r="F25" s="6" t="s">
        <v>108</v>
      </c>
      <c r="G25" s="6" t="s">
        <v>40</v>
      </c>
      <c r="H25" s="43" t="s">
        <v>74</v>
      </c>
      <c r="I25" s="17">
        <v>10</v>
      </c>
      <c r="J25" s="17">
        <v>0</v>
      </c>
      <c r="K25" s="17">
        <v>11</v>
      </c>
      <c r="L25" s="17">
        <f t="shared" si="10"/>
        <v>0</v>
      </c>
      <c r="M25" s="17">
        <f t="shared" si="11"/>
        <v>10</v>
      </c>
      <c r="N25" s="17">
        <f t="shared" si="12"/>
        <v>0</v>
      </c>
      <c r="O25" s="17">
        <v>4</v>
      </c>
      <c r="P25" s="17">
        <v>1</v>
      </c>
      <c r="Q25" s="17">
        <f t="shared" si="13"/>
        <v>5</v>
      </c>
      <c r="R25" s="18">
        <f t="shared" si="14"/>
        <v>10</v>
      </c>
      <c r="S25" s="17">
        <f t="shared" si="15"/>
        <v>9</v>
      </c>
      <c r="T25" s="17">
        <v>0</v>
      </c>
      <c r="U25" s="17">
        <v>0</v>
      </c>
      <c r="V25" s="17">
        <v>0</v>
      </c>
      <c r="W25" s="19">
        <f t="shared" si="16"/>
        <v>19</v>
      </c>
      <c r="X25" s="19"/>
      <c r="Y25" s="17">
        <f t="shared" si="17"/>
        <v>0</v>
      </c>
      <c r="Z25" s="19" t="s">
        <v>40</v>
      </c>
      <c r="AA25" s="17">
        <f t="shared" si="18"/>
        <v>4</v>
      </c>
      <c r="AB25" s="17"/>
      <c r="AC25" s="17"/>
      <c r="AD25" s="20"/>
      <c r="AE25" s="20"/>
      <c r="AF25" s="48">
        <f t="shared" si="19"/>
        <v>23</v>
      </c>
      <c r="AI25" s="2"/>
      <c r="AJ25" s="2"/>
    </row>
    <row r="26" spans="1:36" s="23" customFormat="1" ht="15.75" thickBot="1" x14ac:dyDescent="0.3">
      <c r="A26" s="15"/>
      <c r="B26" s="6">
        <v>725500</v>
      </c>
      <c r="C26" s="6" t="s">
        <v>78</v>
      </c>
      <c r="D26" s="7" t="s">
        <v>79</v>
      </c>
      <c r="E26" s="6" t="s">
        <v>38</v>
      </c>
      <c r="F26" s="6" t="s">
        <v>80</v>
      </c>
      <c r="G26" s="6" t="s">
        <v>40</v>
      </c>
      <c r="H26" s="43" t="s">
        <v>74</v>
      </c>
      <c r="I26" s="17">
        <v>3</v>
      </c>
      <c r="J26" s="17">
        <v>7</v>
      </c>
      <c r="K26" s="17">
        <v>15</v>
      </c>
      <c r="L26" s="17">
        <f t="shared" si="10"/>
        <v>8</v>
      </c>
      <c r="M26" s="17">
        <f t="shared" si="11"/>
        <v>3</v>
      </c>
      <c r="N26" s="17">
        <f t="shared" si="12"/>
        <v>0.66700000000000004</v>
      </c>
      <c r="O26" s="17">
        <v>4</v>
      </c>
      <c r="P26" s="17">
        <v>3</v>
      </c>
      <c r="Q26" s="17">
        <f t="shared" si="13"/>
        <v>19</v>
      </c>
      <c r="R26" s="18">
        <f t="shared" si="14"/>
        <v>3.6669999999999998</v>
      </c>
      <c r="S26" s="17">
        <f t="shared" si="15"/>
        <v>23</v>
      </c>
      <c r="T26" s="17">
        <v>0</v>
      </c>
      <c r="U26" s="17">
        <v>0</v>
      </c>
      <c r="V26" s="17">
        <v>0</v>
      </c>
      <c r="W26" s="19">
        <f t="shared" si="16"/>
        <v>26.667000000000002</v>
      </c>
      <c r="X26" s="19" t="s">
        <v>52</v>
      </c>
      <c r="Y26" s="17">
        <f t="shared" si="17"/>
        <v>10</v>
      </c>
      <c r="Z26" s="19" t="s">
        <v>52</v>
      </c>
      <c r="AA26" s="17">
        <f t="shared" si="18"/>
        <v>4</v>
      </c>
      <c r="AB26" s="17"/>
      <c r="AC26" s="17"/>
      <c r="AD26" s="20"/>
      <c r="AE26" s="20"/>
      <c r="AF26" s="48">
        <f t="shared" si="19"/>
        <v>40.667000000000002</v>
      </c>
      <c r="AI26" s="2"/>
      <c r="AJ26" s="2"/>
    </row>
    <row r="27" spans="1:36" s="23" customFormat="1" ht="15.75" thickBot="1" x14ac:dyDescent="0.3">
      <c r="A27" s="15"/>
      <c r="B27" s="49">
        <v>725266</v>
      </c>
      <c r="C27" s="6" t="s">
        <v>119</v>
      </c>
      <c r="D27" s="6" t="s">
        <v>120</v>
      </c>
      <c r="E27" s="7" t="s">
        <v>38</v>
      </c>
      <c r="F27" s="6" t="s">
        <v>39</v>
      </c>
      <c r="G27" s="49" t="s">
        <v>40</v>
      </c>
      <c r="H27" s="43" t="s">
        <v>74</v>
      </c>
      <c r="I27" s="17">
        <v>4</v>
      </c>
      <c r="J27" s="17">
        <v>1</v>
      </c>
      <c r="K27" s="17">
        <v>7</v>
      </c>
      <c r="L27" s="17">
        <f t="shared" si="10"/>
        <v>1</v>
      </c>
      <c r="M27" s="17">
        <f t="shared" si="11"/>
        <v>4</v>
      </c>
      <c r="N27" s="17">
        <f t="shared" si="12"/>
        <v>8.3000000000000004E-2</v>
      </c>
      <c r="O27" s="17">
        <v>0</v>
      </c>
      <c r="P27" s="17">
        <v>0</v>
      </c>
      <c r="Q27" s="17">
        <f t="shared" si="13"/>
        <v>0</v>
      </c>
      <c r="R27" s="18">
        <f t="shared" si="14"/>
        <v>4.0830000000000002</v>
      </c>
      <c r="S27" s="17">
        <f t="shared" si="15"/>
        <v>0</v>
      </c>
      <c r="T27" s="17">
        <v>30</v>
      </c>
      <c r="U27" s="17">
        <v>0</v>
      </c>
      <c r="V27" s="17">
        <v>0</v>
      </c>
      <c r="W27" s="19">
        <f t="shared" si="16"/>
        <v>34.082999999999998</v>
      </c>
      <c r="X27" s="19"/>
      <c r="Y27" s="17">
        <f t="shared" si="17"/>
        <v>0</v>
      </c>
      <c r="Z27" s="19" t="s">
        <v>40</v>
      </c>
      <c r="AA27" s="17">
        <f t="shared" si="18"/>
        <v>4</v>
      </c>
      <c r="AB27" s="17"/>
      <c r="AC27" s="17"/>
      <c r="AD27" s="20"/>
      <c r="AE27" s="20"/>
      <c r="AF27" s="48">
        <f t="shared" si="19"/>
        <v>38.082999999999998</v>
      </c>
      <c r="AI27" s="2"/>
      <c r="AJ27" s="2"/>
    </row>
    <row r="28" spans="1:36" s="23" customFormat="1" ht="15.75" thickBot="1" x14ac:dyDescent="0.3">
      <c r="A28" s="15"/>
      <c r="B28" s="6">
        <v>703766</v>
      </c>
      <c r="C28" s="6" t="s">
        <v>71</v>
      </c>
      <c r="D28" s="6" t="s">
        <v>72</v>
      </c>
      <c r="E28" s="6" t="s">
        <v>38</v>
      </c>
      <c r="F28" s="6" t="s">
        <v>73</v>
      </c>
      <c r="G28" s="6" t="s">
        <v>40</v>
      </c>
      <c r="H28" s="43" t="s">
        <v>74</v>
      </c>
      <c r="I28" s="17">
        <v>15</v>
      </c>
      <c r="J28" s="17">
        <v>5</v>
      </c>
      <c r="K28" s="17">
        <v>13</v>
      </c>
      <c r="L28" s="17">
        <f t="shared" si="10"/>
        <v>5</v>
      </c>
      <c r="M28" s="17">
        <f t="shared" si="11"/>
        <v>17.5</v>
      </c>
      <c r="N28" s="17">
        <f t="shared" si="12"/>
        <v>0.625</v>
      </c>
      <c r="O28" s="17">
        <v>4</v>
      </c>
      <c r="P28" s="17">
        <v>2</v>
      </c>
      <c r="Q28" s="17">
        <f t="shared" si="13"/>
        <v>11</v>
      </c>
      <c r="R28" s="18">
        <f t="shared" si="14"/>
        <v>18.125</v>
      </c>
      <c r="S28" s="17">
        <f t="shared" si="15"/>
        <v>15</v>
      </c>
      <c r="T28" s="17">
        <v>0</v>
      </c>
      <c r="U28" s="17">
        <v>0</v>
      </c>
      <c r="V28" s="17">
        <v>0</v>
      </c>
      <c r="W28" s="19">
        <f t="shared" si="16"/>
        <v>33.125</v>
      </c>
      <c r="X28" s="19"/>
      <c r="Y28" s="17">
        <f t="shared" si="17"/>
        <v>0</v>
      </c>
      <c r="Z28" s="19"/>
      <c r="AA28" s="17">
        <f t="shared" si="18"/>
        <v>0</v>
      </c>
      <c r="AB28" s="17"/>
      <c r="AC28" s="17"/>
      <c r="AD28" s="20"/>
      <c r="AE28" s="20"/>
      <c r="AF28" s="48">
        <f t="shared" si="19"/>
        <v>33.125</v>
      </c>
      <c r="AI28" s="2"/>
      <c r="AJ28" s="2"/>
    </row>
    <row r="29" spans="1:36" s="23" customFormat="1" ht="15.75" thickBot="1" x14ac:dyDescent="0.3">
      <c r="A29" s="15"/>
      <c r="B29" s="6">
        <v>715001</v>
      </c>
      <c r="C29" s="6" t="s">
        <v>75</v>
      </c>
      <c r="D29" s="6" t="s">
        <v>76</v>
      </c>
      <c r="E29" s="6" t="s">
        <v>38</v>
      </c>
      <c r="F29" s="6" t="s">
        <v>77</v>
      </c>
      <c r="G29" s="6" t="s">
        <v>40</v>
      </c>
      <c r="H29" s="43" t="s">
        <v>74</v>
      </c>
      <c r="I29" s="17">
        <v>10</v>
      </c>
      <c r="J29" s="17">
        <v>4</v>
      </c>
      <c r="K29" s="17">
        <v>12</v>
      </c>
      <c r="L29" s="17">
        <f t="shared" si="10"/>
        <v>4</v>
      </c>
      <c r="M29" s="17">
        <f t="shared" si="11"/>
        <v>10</v>
      </c>
      <c r="N29" s="17">
        <f t="shared" si="12"/>
        <v>0.5</v>
      </c>
      <c r="O29" s="17">
        <v>4</v>
      </c>
      <c r="P29" s="17">
        <v>2</v>
      </c>
      <c r="Q29" s="17">
        <f t="shared" si="13"/>
        <v>11</v>
      </c>
      <c r="R29" s="18">
        <f t="shared" si="14"/>
        <v>10.5</v>
      </c>
      <c r="S29" s="17">
        <f t="shared" si="15"/>
        <v>15</v>
      </c>
      <c r="T29" s="17">
        <v>0</v>
      </c>
      <c r="U29" s="17">
        <v>0</v>
      </c>
      <c r="V29" s="17">
        <v>0</v>
      </c>
      <c r="W29" s="19">
        <f t="shared" si="16"/>
        <v>25.5</v>
      </c>
      <c r="X29" s="19"/>
      <c r="Y29" s="17">
        <f t="shared" si="17"/>
        <v>0</v>
      </c>
      <c r="Z29" s="19" t="s">
        <v>40</v>
      </c>
      <c r="AA29" s="17">
        <f t="shared" si="18"/>
        <v>4</v>
      </c>
      <c r="AB29" s="17"/>
      <c r="AC29" s="17"/>
      <c r="AD29" s="20"/>
      <c r="AE29" s="20"/>
      <c r="AF29" s="48">
        <f t="shared" si="19"/>
        <v>29.5</v>
      </c>
      <c r="AI29" s="2"/>
      <c r="AJ29" s="2"/>
    </row>
    <row r="30" spans="1:36" s="23" customFormat="1" ht="15.75" thickBot="1" x14ac:dyDescent="0.3">
      <c r="A30" s="15"/>
      <c r="B30" s="6">
        <v>725332</v>
      </c>
      <c r="C30" s="6" t="s">
        <v>81</v>
      </c>
      <c r="D30" s="6" t="s">
        <v>82</v>
      </c>
      <c r="E30" s="6" t="s">
        <v>38</v>
      </c>
      <c r="F30" s="6" t="s">
        <v>83</v>
      </c>
      <c r="G30" s="6" t="s">
        <v>40</v>
      </c>
      <c r="H30" s="43" t="s">
        <v>74</v>
      </c>
      <c r="I30" s="17">
        <v>5</v>
      </c>
      <c r="J30" s="17">
        <v>7</v>
      </c>
      <c r="K30" s="17">
        <v>25</v>
      </c>
      <c r="L30" s="17">
        <f t="shared" si="10"/>
        <v>8</v>
      </c>
      <c r="M30" s="17">
        <f t="shared" si="11"/>
        <v>5</v>
      </c>
      <c r="N30" s="17">
        <f t="shared" si="12"/>
        <v>0.66700000000000004</v>
      </c>
      <c r="O30" s="17">
        <v>0</v>
      </c>
      <c r="P30" s="17">
        <v>0</v>
      </c>
      <c r="Q30" s="17">
        <f t="shared" si="13"/>
        <v>0</v>
      </c>
      <c r="R30" s="18">
        <f t="shared" si="14"/>
        <v>5.6669999999999998</v>
      </c>
      <c r="S30" s="17">
        <f t="shared" si="15"/>
        <v>0</v>
      </c>
      <c r="T30" s="17">
        <v>0</v>
      </c>
      <c r="U30" s="17">
        <v>0</v>
      </c>
      <c r="V30" s="17">
        <v>0</v>
      </c>
      <c r="W30" s="19">
        <f t="shared" si="16"/>
        <v>5.6669999999999998</v>
      </c>
      <c r="X30" s="19"/>
      <c r="Y30" s="17">
        <f t="shared" si="17"/>
        <v>0</v>
      </c>
      <c r="Z30" s="19"/>
      <c r="AA30" s="17">
        <f t="shared" si="18"/>
        <v>0</v>
      </c>
      <c r="AB30" s="17"/>
      <c r="AC30" s="17"/>
      <c r="AD30" s="20"/>
      <c r="AE30" s="20"/>
      <c r="AF30" s="48">
        <f t="shared" si="19"/>
        <v>5.6669999999999998</v>
      </c>
      <c r="AI30" s="2"/>
      <c r="AJ30" s="2"/>
    </row>
    <row r="31" spans="1:36" s="23" customFormat="1" ht="15.75" thickBot="1" x14ac:dyDescent="0.3">
      <c r="A31" s="15"/>
      <c r="B31" s="49">
        <v>728348</v>
      </c>
      <c r="C31" s="6" t="s">
        <v>116</v>
      </c>
      <c r="D31" s="7" t="s">
        <v>117</v>
      </c>
      <c r="E31" s="7" t="s">
        <v>45</v>
      </c>
      <c r="F31" s="6" t="s">
        <v>118</v>
      </c>
      <c r="G31" s="49" t="s">
        <v>40</v>
      </c>
      <c r="H31" s="43" t="s">
        <v>74</v>
      </c>
      <c r="I31" s="17">
        <v>3</v>
      </c>
      <c r="J31" s="17">
        <v>3</v>
      </c>
      <c r="K31" s="17">
        <v>29</v>
      </c>
      <c r="L31" s="17">
        <f t="shared" si="10"/>
        <v>4</v>
      </c>
      <c r="M31" s="17">
        <f t="shared" si="11"/>
        <v>3</v>
      </c>
      <c r="N31" s="17">
        <f t="shared" si="12"/>
        <v>0.33300000000000002</v>
      </c>
      <c r="O31" s="17">
        <v>0</v>
      </c>
      <c r="P31" s="17">
        <v>0</v>
      </c>
      <c r="Q31" s="17">
        <f t="shared" si="13"/>
        <v>0</v>
      </c>
      <c r="R31" s="18">
        <f t="shared" si="14"/>
        <v>3.3330000000000002</v>
      </c>
      <c r="S31" s="17">
        <f t="shared" si="15"/>
        <v>0</v>
      </c>
      <c r="T31" s="17">
        <v>30</v>
      </c>
      <c r="U31" s="17">
        <v>0</v>
      </c>
      <c r="V31" s="17">
        <v>0</v>
      </c>
      <c r="W31" s="19">
        <f t="shared" si="16"/>
        <v>33.332999999999998</v>
      </c>
      <c r="X31" s="19"/>
      <c r="Y31" s="17">
        <f t="shared" si="17"/>
        <v>0</v>
      </c>
      <c r="Z31" s="19" t="s">
        <v>52</v>
      </c>
      <c r="AA31" s="17">
        <f t="shared" si="18"/>
        <v>4</v>
      </c>
      <c r="AB31" s="17"/>
      <c r="AC31" s="17"/>
      <c r="AD31" s="20"/>
      <c r="AE31" s="20"/>
      <c r="AF31" s="48">
        <f t="shared" si="19"/>
        <v>37.332999999999998</v>
      </c>
      <c r="AI31" s="2"/>
      <c r="AJ31" s="2"/>
    </row>
    <row r="32" spans="1:36" s="23" customFormat="1" ht="15.75" thickBot="1" x14ac:dyDescent="0.3">
      <c r="A32" s="15"/>
      <c r="B32" s="6">
        <v>598519</v>
      </c>
      <c r="C32" s="6" t="s">
        <v>84</v>
      </c>
      <c r="D32" s="6" t="s">
        <v>72</v>
      </c>
      <c r="E32" s="6" t="s">
        <v>45</v>
      </c>
      <c r="F32" s="6" t="s">
        <v>85</v>
      </c>
      <c r="G32" s="6" t="s">
        <v>40</v>
      </c>
      <c r="H32" s="43" t="s">
        <v>74</v>
      </c>
      <c r="I32" s="17">
        <v>23</v>
      </c>
      <c r="J32" s="17">
        <v>10</v>
      </c>
      <c r="K32" s="17">
        <v>8</v>
      </c>
      <c r="L32" s="17">
        <f t="shared" si="10"/>
        <v>10</v>
      </c>
      <c r="M32" s="17">
        <f t="shared" si="11"/>
        <v>31</v>
      </c>
      <c r="N32" s="17">
        <f t="shared" si="12"/>
        <v>1.667</v>
      </c>
      <c r="O32" s="17">
        <v>0</v>
      </c>
      <c r="P32" s="17">
        <v>0</v>
      </c>
      <c r="Q32" s="17">
        <f t="shared" si="13"/>
        <v>0</v>
      </c>
      <c r="R32" s="18">
        <f t="shared" si="14"/>
        <v>32.667000000000002</v>
      </c>
      <c r="S32" s="17">
        <f t="shared" si="15"/>
        <v>0</v>
      </c>
      <c r="T32" s="17">
        <v>0</v>
      </c>
      <c r="U32" s="17">
        <v>0</v>
      </c>
      <c r="V32" s="17">
        <v>0</v>
      </c>
      <c r="W32" s="19">
        <f t="shared" si="16"/>
        <v>32.667000000000002</v>
      </c>
      <c r="X32" s="19"/>
      <c r="Y32" s="17">
        <f t="shared" si="17"/>
        <v>0</v>
      </c>
      <c r="Z32" s="19" t="s">
        <v>40</v>
      </c>
      <c r="AA32" s="17">
        <f t="shared" si="18"/>
        <v>4</v>
      </c>
      <c r="AB32" s="17"/>
      <c r="AC32" s="17"/>
      <c r="AD32" s="20"/>
      <c r="AE32" s="21"/>
      <c r="AF32" s="48">
        <f t="shared" si="19"/>
        <v>36.667000000000002</v>
      </c>
      <c r="AI32" s="2"/>
      <c r="AJ32" s="2"/>
    </row>
    <row r="33" spans="1:36" ht="15.75" thickBot="1" x14ac:dyDescent="0.3">
      <c r="A33" s="15"/>
      <c r="B33" s="6">
        <v>621636</v>
      </c>
      <c r="C33" s="6" t="s">
        <v>86</v>
      </c>
      <c r="D33" s="6" t="s">
        <v>87</v>
      </c>
      <c r="E33" s="6" t="s">
        <v>45</v>
      </c>
      <c r="F33" s="6" t="s">
        <v>88</v>
      </c>
      <c r="G33" s="6" t="s">
        <v>40</v>
      </c>
      <c r="H33" s="43" t="s">
        <v>74</v>
      </c>
      <c r="I33" s="17">
        <v>15</v>
      </c>
      <c r="J33" s="17">
        <v>0</v>
      </c>
      <c r="K33" s="17">
        <v>13</v>
      </c>
      <c r="L33" s="17">
        <f t="shared" si="10"/>
        <v>0</v>
      </c>
      <c r="M33" s="17">
        <f t="shared" si="11"/>
        <v>17.5</v>
      </c>
      <c r="N33" s="17">
        <f t="shared" si="12"/>
        <v>0</v>
      </c>
      <c r="O33" s="17">
        <v>4</v>
      </c>
      <c r="P33" s="17">
        <v>1</v>
      </c>
      <c r="Q33" s="17">
        <f t="shared" si="13"/>
        <v>5</v>
      </c>
      <c r="R33" s="18">
        <f t="shared" si="14"/>
        <v>17.5</v>
      </c>
      <c r="S33" s="17">
        <f t="shared" si="15"/>
        <v>9</v>
      </c>
      <c r="T33" s="17">
        <v>0</v>
      </c>
      <c r="U33" s="17">
        <v>0</v>
      </c>
      <c r="V33" s="17">
        <v>0</v>
      </c>
      <c r="W33" s="19">
        <f t="shared" si="16"/>
        <v>26.5</v>
      </c>
      <c r="X33" s="19" t="s">
        <v>52</v>
      </c>
      <c r="Y33" s="17">
        <f t="shared" si="17"/>
        <v>10</v>
      </c>
      <c r="Z33" s="19"/>
      <c r="AA33" s="17">
        <f t="shared" si="18"/>
        <v>0</v>
      </c>
      <c r="AB33" s="17"/>
      <c r="AC33" s="17"/>
      <c r="AD33" s="20"/>
      <c r="AE33" s="21"/>
      <c r="AF33" s="48">
        <f t="shared" si="19"/>
        <v>36.5</v>
      </c>
      <c r="AG33" s="23"/>
    </row>
    <row r="34" spans="1:36" s="23" customFormat="1" ht="15.75" thickBot="1" x14ac:dyDescent="0.3">
      <c r="A34" s="15"/>
      <c r="B34" s="6">
        <v>594342</v>
      </c>
      <c r="C34" s="6" t="s">
        <v>92</v>
      </c>
      <c r="D34" s="6" t="s">
        <v>72</v>
      </c>
      <c r="E34" s="6" t="s">
        <v>45</v>
      </c>
      <c r="F34" s="6" t="s">
        <v>93</v>
      </c>
      <c r="G34" s="6" t="s">
        <v>40</v>
      </c>
      <c r="H34" s="43" t="s">
        <v>74</v>
      </c>
      <c r="I34" s="17">
        <v>23</v>
      </c>
      <c r="J34" s="17">
        <v>0</v>
      </c>
      <c r="K34" s="17">
        <v>1</v>
      </c>
      <c r="L34" s="17">
        <f t="shared" si="10"/>
        <v>0</v>
      </c>
      <c r="M34" s="17">
        <f t="shared" si="11"/>
        <v>31</v>
      </c>
      <c r="N34" s="17">
        <f t="shared" si="12"/>
        <v>0</v>
      </c>
      <c r="O34" s="17">
        <v>0</v>
      </c>
      <c r="P34" s="17">
        <v>0</v>
      </c>
      <c r="Q34" s="17">
        <f t="shared" si="13"/>
        <v>0</v>
      </c>
      <c r="R34" s="18">
        <f t="shared" si="14"/>
        <v>31</v>
      </c>
      <c r="S34" s="17">
        <f t="shared" si="15"/>
        <v>0</v>
      </c>
      <c r="T34" s="17">
        <v>0</v>
      </c>
      <c r="U34" s="17">
        <v>0</v>
      </c>
      <c r="V34" s="17">
        <v>0</v>
      </c>
      <c r="W34" s="19">
        <f t="shared" si="16"/>
        <v>31</v>
      </c>
      <c r="X34" s="19"/>
      <c r="Y34" s="17">
        <f t="shared" si="17"/>
        <v>0</v>
      </c>
      <c r="Z34" s="19"/>
      <c r="AA34" s="17">
        <f t="shared" si="18"/>
        <v>0</v>
      </c>
      <c r="AB34" s="17"/>
      <c r="AC34" s="17"/>
      <c r="AD34" s="20"/>
      <c r="AE34" s="21"/>
      <c r="AF34" s="48">
        <f t="shared" si="19"/>
        <v>31</v>
      </c>
      <c r="AI34" s="2"/>
      <c r="AJ34" s="2"/>
    </row>
    <row r="35" spans="1:36" s="23" customFormat="1" ht="15.75" thickBot="1" x14ac:dyDescent="0.3">
      <c r="A35" s="15"/>
      <c r="B35" s="6">
        <v>725701</v>
      </c>
      <c r="C35" s="6" t="s">
        <v>89</v>
      </c>
      <c r="D35" s="6" t="s">
        <v>90</v>
      </c>
      <c r="E35" s="6" t="s">
        <v>45</v>
      </c>
      <c r="F35" s="6" t="s">
        <v>91</v>
      </c>
      <c r="G35" s="6" t="s">
        <v>40</v>
      </c>
      <c r="H35" s="43" t="s">
        <v>74</v>
      </c>
      <c r="I35" s="17">
        <v>9</v>
      </c>
      <c r="J35" s="17">
        <v>1</v>
      </c>
      <c r="K35" s="17">
        <v>9</v>
      </c>
      <c r="L35" s="17">
        <f t="shared" si="10"/>
        <v>1</v>
      </c>
      <c r="M35" s="17">
        <f t="shared" si="11"/>
        <v>9</v>
      </c>
      <c r="N35" s="17">
        <f t="shared" si="12"/>
        <v>8.3000000000000004E-2</v>
      </c>
      <c r="O35" s="17">
        <v>0</v>
      </c>
      <c r="P35" s="17">
        <v>0</v>
      </c>
      <c r="Q35" s="17">
        <f t="shared" si="13"/>
        <v>0</v>
      </c>
      <c r="R35" s="18">
        <f t="shared" si="14"/>
        <v>9.0830000000000002</v>
      </c>
      <c r="S35" s="17">
        <f t="shared" si="15"/>
        <v>0</v>
      </c>
      <c r="T35" s="17">
        <v>0</v>
      </c>
      <c r="U35" s="17">
        <v>0</v>
      </c>
      <c r="V35" s="17">
        <v>0</v>
      </c>
      <c r="W35" s="19">
        <f t="shared" si="16"/>
        <v>9.0830000000000002</v>
      </c>
      <c r="X35" s="19"/>
      <c r="Y35" s="17">
        <f t="shared" si="17"/>
        <v>0</v>
      </c>
      <c r="Z35" s="19"/>
      <c r="AA35" s="17">
        <f t="shared" si="18"/>
        <v>0</v>
      </c>
      <c r="AB35" s="17"/>
      <c r="AC35" s="17"/>
      <c r="AD35" s="20"/>
      <c r="AE35" s="21"/>
      <c r="AF35" s="48">
        <f t="shared" si="19"/>
        <v>9.0830000000000002</v>
      </c>
      <c r="AI35" s="2"/>
      <c r="AJ35" s="2"/>
    </row>
    <row r="36" spans="1:36" s="23" customFormat="1" ht="15.75" thickBot="1" x14ac:dyDescent="0.3">
      <c r="A36" s="15"/>
      <c r="B36" s="49">
        <v>717616</v>
      </c>
      <c r="C36" s="6" t="s">
        <v>121</v>
      </c>
      <c r="D36" s="6" t="s">
        <v>122</v>
      </c>
      <c r="E36" s="52" t="s">
        <v>123</v>
      </c>
      <c r="F36" s="6" t="s">
        <v>124</v>
      </c>
      <c r="G36" s="49" t="s">
        <v>40</v>
      </c>
      <c r="H36" s="16" t="s">
        <v>74</v>
      </c>
      <c r="I36" s="17">
        <v>11</v>
      </c>
      <c r="J36" s="17">
        <v>1</v>
      </c>
      <c r="K36" s="17">
        <v>22</v>
      </c>
      <c r="L36" s="17">
        <f t="shared" si="10"/>
        <v>2</v>
      </c>
      <c r="M36" s="17">
        <f t="shared" si="11"/>
        <v>11.5</v>
      </c>
      <c r="N36" s="17">
        <f t="shared" si="12"/>
        <v>0.25</v>
      </c>
      <c r="O36" s="17">
        <v>4</v>
      </c>
      <c r="P36" s="17">
        <v>0</v>
      </c>
      <c r="Q36" s="17">
        <f t="shared" si="13"/>
        <v>0</v>
      </c>
      <c r="R36" s="18">
        <f t="shared" si="14"/>
        <v>11.75</v>
      </c>
      <c r="S36" s="17">
        <f t="shared" si="15"/>
        <v>4</v>
      </c>
      <c r="T36" s="17">
        <v>0</v>
      </c>
      <c r="U36" s="17">
        <v>0</v>
      </c>
      <c r="V36" s="17">
        <v>0</v>
      </c>
      <c r="W36" s="19">
        <f t="shared" si="16"/>
        <v>15.75</v>
      </c>
      <c r="X36" s="19" t="s">
        <v>52</v>
      </c>
      <c r="Y36" s="17">
        <f t="shared" si="17"/>
        <v>10</v>
      </c>
      <c r="Z36" s="19"/>
      <c r="AA36" s="17">
        <f t="shared" si="18"/>
        <v>0</v>
      </c>
      <c r="AB36" s="17"/>
      <c r="AC36" s="17"/>
      <c r="AD36" s="20"/>
      <c r="AE36" s="21"/>
      <c r="AF36" s="48">
        <f t="shared" si="19"/>
        <v>25.75</v>
      </c>
      <c r="AI36" s="2"/>
      <c r="AJ36" s="2"/>
    </row>
    <row r="37" spans="1:36" s="23" customFormat="1" ht="15.75" thickBot="1" x14ac:dyDescent="0.3">
      <c r="A37" s="15"/>
      <c r="B37" s="49">
        <v>717693</v>
      </c>
      <c r="C37" s="6" t="s">
        <v>125</v>
      </c>
      <c r="D37" s="6" t="s">
        <v>87</v>
      </c>
      <c r="E37" s="52" t="s">
        <v>123</v>
      </c>
      <c r="F37" s="6" t="s">
        <v>40</v>
      </c>
      <c r="G37" s="49" t="s">
        <v>40</v>
      </c>
      <c r="H37" s="16" t="s">
        <v>74</v>
      </c>
      <c r="I37" s="17">
        <v>11</v>
      </c>
      <c r="J37" s="17">
        <v>6</v>
      </c>
      <c r="K37" s="17">
        <v>25</v>
      </c>
      <c r="L37" s="17">
        <f t="shared" si="10"/>
        <v>7</v>
      </c>
      <c r="M37" s="17">
        <f t="shared" si="11"/>
        <v>11.5</v>
      </c>
      <c r="N37" s="17">
        <f t="shared" si="12"/>
        <v>0.875</v>
      </c>
      <c r="O37" s="17">
        <v>0</v>
      </c>
      <c r="P37" s="17">
        <v>0</v>
      </c>
      <c r="Q37" s="17">
        <f t="shared" si="13"/>
        <v>0</v>
      </c>
      <c r="R37" s="18">
        <f t="shared" si="14"/>
        <v>12.375</v>
      </c>
      <c r="S37" s="17">
        <f t="shared" si="15"/>
        <v>0</v>
      </c>
      <c r="T37" s="17"/>
      <c r="U37" s="17">
        <v>0</v>
      </c>
      <c r="V37" s="17">
        <v>0</v>
      </c>
      <c r="W37" s="19">
        <f t="shared" si="16"/>
        <v>12.375</v>
      </c>
      <c r="X37" s="19"/>
      <c r="Y37" s="17">
        <f t="shared" si="17"/>
        <v>0</v>
      </c>
      <c r="Z37" s="19" t="s">
        <v>40</v>
      </c>
      <c r="AA37" s="17">
        <f t="shared" si="18"/>
        <v>4</v>
      </c>
      <c r="AB37" s="17"/>
      <c r="AC37" s="17"/>
      <c r="AD37" s="20"/>
      <c r="AE37" s="21"/>
      <c r="AF37" s="48">
        <f t="shared" si="19"/>
        <v>16.375</v>
      </c>
      <c r="AI37" s="2"/>
      <c r="AJ37" s="2"/>
    </row>
    <row r="38" spans="1:36" s="23" customFormat="1" ht="15.75" thickBot="1" x14ac:dyDescent="0.3">
      <c r="A38" s="15"/>
      <c r="B38" s="49">
        <v>718954</v>
      </c>
      <c r="C38" s="6" t="s">
        <v>109</v>
      </c>
      <c r="D38" s="6" t="s">
        <v>110</v>
      </c>
      <c r="E38" s="7" t="s">
        <v>111</v>
      </c>
      <c r="F38" s="6" t="s">
        <v>112</v>
      </c>
      <c r="G38" s="49" t="s">
        <v>40</v>
      </c>
      <c r="H38" s="16" t="s">
        <v>74</v>
      </c>
      <c r="I38" s="17">
        <v>12</v>
      </c>
      <c r="J38" s="17">
        <v>6</v>
      </c>
      <c r="K38" s="17">
        <v>1</v>
      </c>
      <c r="L38" s="17">
        <f t="shared" si="10"/>
        <v>6</v>
      </c>
      <c r="M38" s="17">
        <f t="shared" si="11"/>
        <v>13</v>
      </c>
      <c r="N38" s="17">
        <f t="shared" si="12"/>
        <v>0.75</v>
      </c>
      <c r="O38" s="17">
        <v>4</v>
      </c>
      <c r="P38" s="17">
        <v>0</v>
      </c>
      <c r="Q38" s="17">
        <f t="shared" si="13"/>
        <v>0</v>
      </c>
      <c r="R38" s="18">
        <f t="shared" si="14"/>
        <v>13.75</v>
      </c>
      <c r="S38" s="17">
        <f t="shared" si="15"/>
        <v>4</v>
      </c>
      <c r="T38" s="17">
        <v>0</v>
      </c>
      <c r="U38" s="17">
        <v>0</v>
      </c>
      <c r="V38" s="17">
        <v>0</v>
      </c>
      <c r="W38" s="19">
        <f t="shared" si="16"/>
        <v>17.75</v>
      </c>
      <c r="X38" s="19" t="s">
        <v>47</v>
      </c>
      <c r="Y38" s="17">
        <f t="shared" si="17"/>
        <v>10</v>
      </c>
      <c r="Z38" s="19"/>
      <c r="AA38" s="17">
        <f t="shared" si="18"/>
        <v>0</v>
      </c>
      <c r="AB38" s="17"/>
      <c r="AC38" s="17"/>
      <c r="AD38" s="20"/>
      <c r="AE38" s="21"/>
      <c r="AF38" s="48">
        <f t="shared" si="19"/>
        <v>27.75</v>
      </c>
      <c r="AI38" s="2"/>
      <c r="AJ38" s="2"/>
    </row>
    <row r="39" spans="1:36" s="23" customFormat="1" ht="15.75" thickBot="1" x14ac:dyDescent="0.3">
      <c r="A39" s="15"/>
      <c r="B39" s="6">
        <v>187994</v>
      </c>
      <c r="C39" s="6" t="s">
        <v>94</v>
      </c>
      <c r="D39" s="6" t="s">
        <v>95</v>
      </c>
      <c r="E39" s="6" t="s">
        <v>96</v>
      </c>
      <c r="F39" s="6" t="s">
        <v>97</v>
      </c>
      <c r="G39" s="6" t="s">
        <v>40</v>
      </c>
      <c r="H39" s="16" t="s">
        <v>74</v>
      </c>
      <c r="I39" s="17">
        <v>25</v>
      </c>
      <c r="J39" s="17">
        <v>11</v>
      </c>
      <c r="K39" s="17">
        <v>22</v>
      </c>
      <c r="L39" s="17">
        <f t="shared" si="10"/>
        <v>12</v>
      </c>
      <c r="M39" s="17">
        <f t="shared" si="11"/>
        <v>35</v>
      </c>
      <c r="N39" s="17">
        <f t="shared" si="12"/>
        <v>2</v>
      </c>
      <c r="O39" s="17">
        <v>4</v>
      </c>
      <c r="P39" s="17">
        <v>3</v>
      </c>
      <c r="Q39" s="17">
        <f t="shared" si="13"/>
        <v>19</v>
      </c>
      <c r="R39" s="18">
        <f t="shared" si="14"/>
        <v>37</v>
      </c>
      <c r="S39" s="17">
        <f t="shared" si="15"/>
        <v>23</v>
      </c>
      <c r="T39" s="17">
        <v>0</v>
      </c>
      <c r="U39" s="17">
        <v>0</v>
      </c>
      <c r="V39" s="17">
        <v>0</v>
      </c>
      <c r="W39" s="19">
        <f t="shared" si="16"/>
        <v>60</v>
      </c>
      <c r="X39" s="19"/>
      <c r="Y39" s="17">
        <f t="shared" si="17"/>
        <v>0</v>
      </c>
      <c r="Z39" s="18"/>
      <c r="AA39" s="17">
        <f t="shared" si="18"/>
        <v>0</v>
      </c>
      <c r="AB39" s="17"/>
      <c r="AC39" s="17"/>
      <c r="AD39" s="20"/>
      <c r="AE39" s="21"/>
      <c r="AF39" s="48">
        <f t="shared" si="19"/>
        <v>60</v>
      </c>
      <c r="AI39" s="2"/>
      <c r="AJ39" s="2"/>
    </row>
    <row r="40" spans="1:36" s="23" customFormat="1" ht="15.75" thickBot="1" x14ac:dyDescent="0.3">
      <c r="A40" s="15"/>
      <c r="B40" s="6">
        <v>178280</v>
      </c>
      <c r="C40" s="6" t="s">
        <v>98</v>
      </c>
      <c r="D40" s="6" t="s">
        <v>99</v>
      </c>
      <c r="E40" s="6" t="s">
        <v>96</v>
      </c>
      <c r="F40" s="6" t="s">
        <v>100</v>
      </c>
      <c r="G40" s="6" t="s">
        <v>40</v>
      </c>
      <c r="H40" s="16" t="s">
        <v>74</v>
      </c>
      <c r="I40" s="17">
        <v>29</v>
      </c>
      <c r="J40" s="17">
        <v>10</v>
      </c>
      <c r="K40" s="17">
        <v>29</v>
      </c>
      <c r="L40" s="17">
        <f t="shared" si="10"/>
        <v>11</v>
      </c>
      <c r="M40" s="17">
        <f t="shared" si="11"/>
        <v>43</v>
      </c>
      <c r="N40" s="17">
        <f t="shared" si="12"/>
        <v>1.833</v>
      </c>
      <c r="O40" s="17">
        <v>0</v>
      </c>
      <c r="P40" s="17">
        <v>0</v>
      </c>
      <c r="Q40" s="17">
        <f t="shared" si="13"/>
        <v>0</v>
      </c>
      <c r="R40" s="18">
        <f t="shared" si="14"/>
        <v>44.832999999999998</v>
      </c>
      <c r="S40" s="17">
        <f t="shared" si="15"/>
        <v>0</v>
      </c>
      <c r="T40" s="17">
        <v>0</v>
      </c>
      <c r="U40" s="17">
        <v>0</v>
      </c>
      <c r="V40" s="17">
        <v>0</v>
      </c>
      <c r="W40" s="19">
        <f t="shared" si="16"/>
        <v>44.832999999999998</v>
      </c>
      <c r="X40" s="19"/>
      <c r="Y40" s="17">
        <f t="shared" si="17"/>
        <v>0</v>
      </c>
      <c r="Z40" s="19"/>
      <c r="AA40" s="17">
        <f t="shared" si="18"/>
        <v>0</v>
      </c>
      <c r="AB40" s="17"/>
      <c r="AC40" s="17"/>
      <c r="AD40" s="20"/>
      <c r="AE40" s="21"/>
      <c r="AF40" s="48">
        <f t="shared" si="19"/>
        <v>44.832999999999998</v>
      </c>
      <c r="AI40" s="2"/>
      <c r="AJ40" s="2"/>
    </row>
    <row r="41" spans="1:36" s="23" customFormat="1" ht="15.75" thickBot="1" x14ac:dyDescent="0.3">
      <c r="A41" s="15"/>
      <c r="B41" s="49"/>
      <c r="C41" s="6"/>
      <c r="D41" s="6"/>
      <c r="E41" s="7"/>
      <c r="F41" s="6"/>
      <c r="G41" s="49" t="s">
        <v>40</v>
      </c>
      <c r="H41" s="16" t="s">
        <v>74</v>
      </c>
      <c r="I41" s="17"/>
      <c r="J41" s="17"/>
      <c r="K41" s="17"/>
      <c r="L41" s="17">
        <f t="shared" ref="L41:L48" si="20">J41+IF(K41&lt;15,0,1)</f>
        <v>0</v>
      </c>
      <c r="M41" s="17">
        <f t="shared" ref="M41:M48" si="21">IF(I41&lt;=10,I41,IF(I41&lt;=20,10+(I41-10)*1.5,25+(I41-20)*2))</f>
        <v>0</v>
      </c>
      <c r="N41" s="17">
        <f t="shared" ref="N41:N48" si="22">ROUND(IF(I41&lt;10,L41*1/12,IF(I41&lt;20,L41*1.5/12,L41*2/12)),3)</f>
        <v>0</v>
      </c>
      <c r="O41" s="17">
        <v>0</v>
      </c>
      <c r="P41" s="17">
        <v>0</v>
      </c>
      <c r="Q41" s="17">
        <f t="shared" ref="Q41:Q48" si="23">IFERROR(VLOOKUP(P41,AI$4:AJ$21,2,),0)</f>
        <v>0</v>
      </c>
      <c r="R41" s="18">
        <f t="shared" ref="R41:R48" si="24">M41+N41</f>
        <v>0</v>
      </c>
      <c r="S41" s="17">
        <f t="shared" ref="S41:S48" si="25">O41+Q41</f>
        <v>0</v>
      </c>
      <c r="T41" s="17">
        <v>0</v>
      </c>
      <c r="U41" s="17">
        <v>0</v>
      </c>
      <c r="V41" s="17">
        <v>0</v>
      </c>
      <c r="W41" s="19">
        <f t="shared" ref="W41:W48" si="26">SUM(R41:V41)</f>
        <v>0</v>
      </c>
      <c r="X41" s="19"/>
      <c r="Y41" s="17">
        <f t="shared" ref="Y41:Y48" si="27">IF(ISBLANK(X41),0,10)</f>
        <v>0</v>
      </c>
      <c r="Z41" s="19"/>
      <c r="AA41" s="17">
        <f t="shared" ref="AA41:AA48" si="28">IF(ISBLANK(Z41),0,4)</f>
        <v>0</v>
      </c>
      <c r="AB41" s="17"/>
      <c r="AC41" s="17"/>
      <c r="AD41" s="20"/>
      <c r="AE41" s="21"/>
      <c r="AF41" s="48">
        <f t="shared" ref="AF41:AF48" si="29">W41+Y41+AA41+AC41</f>
        <v>0</v>
      </c>
      <c r="AI41" s="2"/>
      <c r="AJ41" s="2"/>
    </row>
    <row r="42" spans="1:36" s="23" customFormat="1" ht="15.75" thickBot="1" x14ac:dyDescent="0.3">
      <c r="A42" s="15"/>
      <c r="B42" s="49"/>
      <c r="C42" s="6"/>
      <c r="D42" s="6"/>
      <c r="E42" s="7"/>
      <c r="F42" s="6"/>
      <c r="G42" s="49" t="s">
        <v>40</v>
      </c>
      <c r="H42" s="16" t="s">
        <v>74</v>
      </c>
      <c r="I42" s="17"/>
      <c r="J42" s="17"/>
      <c r="K42" s="17"/>
      <c r="L42" s="17">
        <f t="shared" si="20"/>
        <v>0</v>
      </c>
      <c r="M42" s="17">
        <f t="shared" si="21"/>
        <v>0</v>
      </c>
      <c r="N42" s="17">
        <f t="shared" si="22"/>
        <v>0</v>
      </c>
      <c r="O42" s="17">
        <v>0</v>
      </c>
      <c r="P42" s="17">
        <v>0</v>
      </c>
      <c r="Q42" s="17">
        <f t="shared" si="23"/>
        <v>0</v>
      </c>
      <c r="R42" s="18">
        <f t="shared" si="24"/>
        <v>0</v>
      </c>
      <c r="S42" s="17">
        <f t="shared" si="25"/>
        <v>0</v>
      </c>
      <c r="T42" s="17">
        <v>0</v>
      </c>
      <c r="U42" s="17">
        <v>0</v>
      </c>
      <c r="V42" s="17">
        <v>0</v>
      </c>
      <c r="W42" s="19">
        <f t="shared" si="26"/>
        <v>0</v>
      </c>
      <c r="X42" s="19"/>
      <c r="Y42" s="17">
        <f t="shared" si="27"/>
        <v>0</v>
      </c>
      <c r="Z42" s="19"/>
      <c r="AA42" s="17">
        <f t="shared" si="28"/>
        <v>0</v>
      </c>
      <c r="AB42" s="17"/>
      <c r="AC42" s="17"/>
      <c r="AD42" s="20"/>
      <c r="AE42" s="21"/>
      <c r="AF42" s="48">
        <f t="shared" si="29"/>
        <v>0</v>
      </c>
      <c r="AG42"/>
      <c r="AI42" s="2"/>
      <c r="AJ42" s="2"/>
    </row>
    <row r="43" spans="1:36" ht="15.75" thickBot="1" x14ac:dyDescent="0.3">
      <c r="A43" s="15"/>
      <c r="B43" s="49"/>
      <c r="C43" s="6"/>
      <c r="D43" s="6"/>
      <c r="E43" s="7"/>
      <c r="F43" s="6"/>
      <c r="G43" s="49" t="s">
        <v>40</v>
      </c>
      <c r="H43" s="16" t="s">
        <v>74</v>
      </c>
      <c r="I43" s="17"/>
      <c r="J43" s="17"/>
      <c r="K43" s="17"/>
      <c r="L43" s="17">
        <f t="shared" si="20"/>
        <v>0</v>
      </c>
      <c r="M43" s="17">
        <f t="shared" si="21"/>
        <v>0</v>
      </c>
      <c r="N43" s="17">
        <f t="shared" si="22"/>
        <v>0</v>
      </c>
      <c r="O43" s="17">
        <v>0</v>
      </c>
      <c r="P43" s="17">
        <v>0</v>
      </c>
      <c r="Q43" s="17">
        <f t="shared" si="23"/>
        <v>0</v>
      </c>
      <c r="R43" s="18">
        <f t="shared" si="24"/>
        <v>0</v>
      </c>
      <c r="S43" s="17">
        <f t="shared" si="25"/>
        <v>0</v>
      </c>
      <c r="T43" s="17">
        <v>0</v>
      </c>
      <c r="U43" s="17">
        <v>0</v>
      </c>
      <c r="V43" s="17">
        <v>0</v>
      </c>
      <c r="W43" s="19">
        <f t="shared" si="26"/>
        <v>0</v>
      </c>
      <c r="X43" s="19"/>
      <c r="Y43" s="17">
        <f t="shared" si="27"/>
        <v>0</v>
      </c>
      <c r="Z43" s="19"/>
      <c r="AA43" s="17">
        <f t="shared" si="28"/>
        <v>0</v>
      </c>
      <c r="AB43" s="17"/>
      <c r="AC43" s="17"/>
      <c r="AD43" s="20"/>
      <c r="AE43" s="21"/>
      <c r="AF43" s="48">
        <f t="shared" si="29"/>
        <v>0</v>
      </c>
    </row>
    <row r="44" spans="1:36" ht="15.75" thickBot="1" x14ac:dyDescent="0.3">
      <c r="A44" s="15"/>
      <c r="B44" s="49"/>
      <c r="C44" s="6"/>
      <c r="D44" s="6"/>
      <c r="E44" s="7"/>
      <c r="F44" s="6"/>
      <c r="G44" s="49" t="s">
        <v>40</v>
      </c>
      <c r="H44" s="16" t="s">
        <v>74</v>
      </c>
      <c r="I44" s="17"/>
      <c r="J44" s="17"/>
      <c r="K44" s="17"/>
      <c r="L44" s="17">
        <f t="shared" si="20"/>
        <v>0</v>
      </c>
      <c r="M44" s="17">
        <f t="shared" si="21"/>
        <v>0</v>
      </c>
      <c r="N44" s="17">
        <f t="shared" si="22"/>
        <v>0</v>
      </c>
      <c r="O44" s="17">
        <v>0</v>
      </c>
      <c r="P44" s="17">
        <v>0</v>
      </c>
      <c r="Q44" s="17">
        <f t="shared" si="23"/>
        <v>0</v>
      </c>
      <c r="R44" s="18">
        <f t="shared" si="24"/>
        <v>0</v>
      </c>
      <c r="S44" s="17">
        <f t="shared" si="25"/>
        <v>0</v>
      </c>
      <c r="T44" s="17">
        <v>0</v>
      </c>
      <c r="U44" s="17">
        <v>0</v>
      </c>
      <c r="V44" s="17">
        <v>0</v>
      </c>
      <c r="W44" s="19">
        <f t="shared" si="26"/>
        <v>0</v>
      </c>
      <c r="X44" s="19"/>
      <c r="Y44" s="17">
        <f t="shared" si="27"/>
        <v>0</v>
      </c>
      <c r="Z44" s="19"/>
      <c r="AA44" s="17">
        <f t="shared" si="28"/>
        <v>0</v>
      </c>
      <c r="AB44" s="17"/>
      <c r="AC44" s="17"/>
      <c r="AD44" s="20"/>
      <c r="AE44" s="21"/>
      <c r="AF44" s="48">
        <f t="shared" si="29"/>
        <v>0</v>
      </c>
    </row>
    <row r="45" spans="1:36" ht="15.75" thickBot="1" x14ac:dyDescent="0.3">
      <c r="A45" s="15"/>
      <c r="B45" s="49"/>
      <c r="C45" s="6"/>
      <c r="D45" s="6"/>
      <c r="E45" s="7"/>
      <c r="F45" s="6"/>
      <c r="G45" s="49" t="s">
        <v>40</v>
      </c>
      <c r="H45" s="16" t="s">
        <v>74</v>
      </c>
      <c r="I45" s="17"/>
      <c r="J45" s="17"/>
      <c r="K45" s="17"/>
      <c r="L45" s="17">
        <f t="shared" si="20"/>
        <v>0</v>
      </c>
      <c r="M45" s="17">
        <f t="shared" si="21"/>
        <v>0</v>
      </c>
      <c r="N45" s="17">
        <f t="shared" si="22"/>
        <v>0</v>
      </c>
      <c r="O45" s="17">
        <v>0</v>
      </c>
      <c r="P45" s="17">
        <v>0</v>
      </c>
      <c r="Q45" s="17">
        <f t="shared" si="23"/>
        <v>0</v>
      </c>
      <c r="R45" s="18">
        <f t="shared" si="24"/>
        <v>0</v>
      </c>
      <c r="S45" s="17">
        <f t="shared" si="25"/>
        <v>0</v>
      </c>
      <c r="T45" s="17">
        <v>0</v>
      </c>
      <c r="U45" s="17">
        <v>0</v>
      </c>
      <c r="V45" s="17">
        <v>0</v>
      </c>
      <c r="W45" s="19">
        <f t="shared" si="26"/>
        <v>0</v>
      </c>
      <c r="X45" s="19"/>
      <c r="Y45" s="17">
        <f t="shared" si="27"/>
        <v>0</v>
      </c>
      <c r="Z45" s="19"/>
      <c r="AA45" s="17">
        <f t="shared" si="28"/>
        <v>0</v>
      </c>
      <c r="AB45" s="17"/>
      <c r="AC45" s="17"/>
      <c r="AD45" s="20"/>
      <c r="AE45" s="21"/>
      <c r="AF45" s="48">
        <f t="shared" si="29"/>
        <v>0</v>
      </c>
    </row>
    <row r="46" spans="1:36" ht="15.75" thickBot="1" x14ac:dyDescent="0.3">
      <c r="A46" s="15"/>
      <c r="B46" s="49"/>
      <c r="C46" s="6"/>
      <c r="D46" s="6"/>
      <c r="E46" s="7"/>
      <c r="F46" s="6"/>
      <c r="G46" s="49" t="s">
        <v>40</v>
      </c>
      <c r="H46" s="16" t="s">
        <v>74</v>
      </c>
      <c r="I46" s="17"/>
      <c r="J46" s="17"/>
      <c r="K46" s="17"/>
      <c r="L46" s="17">
        <f t="shared" si="20"/>
        <v>0</v>
      </c>
      <c r="M46" s="17">
        <f t="shared" si="21"/>
        <v>0</v>
      </c>
      <c r="N46" s="17">
        <f t="shared" si="22"/>
        <v>0</v>
      </c>
      <c r="O46" s="17">
        <v>0</v>
      </c>
      <c r="P46" s="17">
        <v>0</v>
      </c>
      <c r="Q46" s="17">
        <f t="shared" si="23"/>
        <v>0</v>
      </c>
      <c r="R46" s="18">
        <f t="shared" si="24"/>
        <v>0</v>
      </c>
      <c r="S46" s="17">
        <f t="shared" si="25"/>
        <v>0</v>
      </c>
      <c r="T46" s="17">
        <v>0</v>
      </c>
      <c r="U46" s="17">
        <v>0</v>
      </c>
      <c r="V46" s="17">
        <v>0</v>
      </c>
      <c r="W46" s="19">
        <f t="shared" si="26"/>
        <v>0</v>
      </c>
      <c r="X46" s="19"/>
      <c r="Y46" s="17">
        <f t="shared" si="27"/>
        <v>0</v>
      </c>
      <c r="Z46" s="19"/>
      <c r="AA46" s="17">
        <f t="shared" si="28"/>
        <v>0</v>
      </c>
      <c r="AB46" s="17"/>
      <c r="AC46" s="17"/>
      <c r="AD46" s="20"/>
      <c r="AE46" s="21"/>
      <c r="AF46" s="48">
        <f t="shared" si="29"/>
        <v>0</v>
      </c>
      <c r="AG46" s="23"/>
    </row>
    <row r="47" spans="1:36" s="23" customFormat="1" ht="15.75" thickBot="1" x14ac:dyDescent="0.3">
      <c r="A47" s="15"/>
      <c r="B47" s="49"/>
      <c r="C47" s="6"/>
      <c r="D47" s="6"/>
      <c r="E47" s="7"/>
      <c r="F47" s="6"/>
      <c r="G47" s="49" t="s">
        <v>40</v>
      </c>
      <c r="H47" s="16" t="s">
        <v>74</v>
      </c>
      <c r="I47" s="17"/>
      <c r="J47" s="17"/>
      <c r="K47" s="17"/>
      <c r="L47" s="17">
        <f t="shared" si="20"/>
        <v>0</v>
      </c>
      <c r="M47" s="17">
        <f t="shared" si="21"/>
        <v>0</v>
      </c>
      <c r="N47" s="17">
        <f t="shared" si="22"/>
        <v>0</v>
      </c>
      <c r="O47" s="17">
        <v>0</v>
      </c>
      <c r="P47" s="17">
        <v>0</v>
      </c>
      <c r="Q47" s="17">
        <f t="shared" si="23"/>
        <v>0</v>
      </c>
      <c r="R47" s="18">
        <f t="shared" si="24"/>
        <v>0</v>
      </c>
      <c r="S47" s="17">
        <f t="shared" si="25"/>
        <v>0</v>
      </c>
      <c r="T47" s="17">
        <v>0</v>
      </c>
      <c r="U47" s="17">
        <v>0</v>
      </c>
      <c r="V47" s="17">
        <v>0</v>
      </c>
      <c r="W47" s="19">
        <f t="shared" si="26"/>
        <v>0</v>
      </c>
      <c r="X47" s="19"/>
      <c r="Y47" s="17">
        <f t="shared" si="27"/>
        <v>0</v>
      </c>
      <c r="Z47" s="19"/>
      <c r="AA47" s="17">
        <f t="shared" si="28"/>
        <v>0</v>
      </c>
      <c r="AB47" s="17"/>
      <c r="AC47" s="17"/>
      <c r="AD47" s="20"/>
      <c r="AE47" s="21"/>
      <c r="AF47" s="48">
        <f t="shared" si="29"/>
        <v>0</v>
      </c>
      <c r="AI47" s="2"/>
      <c r="AJ47" s="2"/>
    </row>
    <row r="48" spans="1:36" s="23" customFormat="1" ht="15.75" thickBot="1" x14ac:dyDescent="0.3">
      <c r="A48" s="15"/>
      <c r="B48" s="49"/>
      <c r="C48" s="6"/>
      <c r="D48" s="6"/>
      <c r="E48" s="7"/>
      <c r="F48" s="6"/>
      <c r="G48" s="49" t="s">
        <v>40</v>
      </c>
      <c r="H48" s="16" t="s">
        <v>74</v>
      </c>
      <c r="I48" s="17"/>
      <c r="J48" s="17"/>
      <c r="K48" s="17"/>
      <c r="L48" s="17">
        <f t="shared" si="20"/>
        <v>0</v>
      </c>
      <c r="M48" s="17">
        <f t="shared" si="21"/>
        <v>0</v>
      </c>
      <c r="N48" s="17">
        <f t="shared" si="22"/>
        <v>0</v>
      </c>
      <c r="O48" s="17">
        <v>0</v>
      </c>
      <c r="P48" s="17">
        <v>0</v>
      </c>
      <c r="Q48" s="17">
        <f t="shared" si="23"/>
        <v>0</v>
      </c>
      <c r="R48" s="18">
        <f t="shared" si="24"/>
        <v>0</v>
      </c>
      <c r="S48" s="17">
        <f t="shared" si="25"/>
        <v>0</v>
      </c>
      <c r="T48" s="17">
        <v>0</v>
      </c>
      <c r="U48" s="17">
        <v>0</v>
      </c>
      <c r="V48" s="17">
        <v>0</v>
      </c>
      <c r="W48" s="19">
        <f t="shared" si="26"/>
        <v>0</v>
      </c>
      <c r="X48" s="19"/>
      <c r="Y48" s="17">
        <f t="shared" si="27"/>
        <v>0</v>
      </c>
      <c r="Z48" s="19"/>
      <c r="AA48" s="17">
        <f t="shared" si="28"/>
        <v>0</v>
      </c>
      <c r="AB48" s="17"/>
      <c r="AC48" s="17"/>
      <c r="AD48" s="20"/>
      <c r="AE48" s="21"/>
      <c r="AF48" s="48">
        <f t="shared" si="29"/>
        <v>0</v>
      </c>
      <c r="AI48" s="2"/>
      <c r="AJ48" s="2"/>
    </row>
    <row r="49" spans="1:36" s="23" customFormat="1" ht="15.75" thickBot="1" x14ac:dyDescent="0.3">
      <c r="A49"/>
      <c r="B49"/>
      <c r="C49"/>
      <c r="D49"/>
      <c r="E49"/>
      <c r="F49"/>
      <c r="G49"/>
      <c r="H49" s="2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I49" s="2"/>
      <c r="AJ49" s="2"/>
    </row>
    <row r="50" spans="1:36" s="23" customFormat="1" x14ac:dyDescent="0.25">
      <c r="A50"/>
      <c r="B50"/>
      <c r="C50"/>
      <c r="D50"/>
      <c r="E50" s="1"/>
      <c r="F50"/>
      <c r="G50"/>
      <c r="H50" s="2"/>
      <c r="I50" s="143" t="s">
        <v>0</v>
      </c>
      <c r="J50" s="143"/>
      <c r="K50" s="143"/>
      <c r="L50" s="143"/>
      <c r="M50" s="143"/>
      <c r="N50" s="143"/>
      <c r="O50" s="143"/>
      <c r="P50" s="143"/>
      <c r="Q50" s="143"/>
      <c r="R50" s="144" t="s">
        <v>1</v>
      </c>
      <c r="S50" s="145"/>
      <c r="T50" s="145"/>
      <c r="U50" s="145"/>
      <c r="V50" s="145"/>
      <c r="W50" s="146"/>
      <c r="X50" s="147" t="s">
        <v>2</v>
      </c>
      <c r="Y50" s="145"/>
      <c r="Z50" s="145" t="s">
        <v>3</v>
      </c>
      <c r="AA50" s="145"/>
      <c r="AB50" s="145" t="s">
        <v>4</v>
      </c>
      <c r="AC50" s="149"/>
      <c r="AD50" s="141" t="s">
        <v>5</v>
      </c>
      <c r="AE50" s="128" t="s">
        <v>6</v>
      </c>
      <c r="AF50" s="130" t="s">
        <v>7</v>
      </c>
      <c r="AI50" s="2"/>
      <c r="AJ50" s="2"/>
    </row>
    <row r="51" spans="1:36" s="23" customFormat="1" ht="15.75" thickBot="1" x14ac:dyDescent="0.3">
      <c r="A51"/>
      <c r="B51"/>
      <c r="C51"/>
      <c r="D51"/>
      <c r="E51" s="1"/>
      <c r="F51"/>
      <c r="G51"/>
      <c r="H51" s="3"/>
      <c r="I51" s="132" t="s">
        <v>8</v>
      </c>
      <c r="J51" s="132"/>
      <c r="K51" s="132"/>
      <c r="L51" s="133" t="s">
        <v>9</v>
      </c>
      <c r="M51" s="135" t="s">
        <v>10</v>
      </c>
      <c r="N51" s="136"/>
      <c r="O51" s="4" t="s">
        <v>11</v>
      </c>
      <c r="P51" s="4"/>
      <c r="Q51" s="137" t="s">
        <v>12</v>
      </c>
      <c r="R51" s="139" t="s">
        <v>13</v>
      </c>
      <c r="S51" s="139" t="s">
        <v>14</v>
      </c>
      <c r="T51" s="141" t="s">
        <v>15</v>
      </c>
      <c r="U51" s="141"/>
      <c r="V51" s="141"/>
      <c r="W51" s="141" t="s">
        <v>16</v>
      </c>
      <c r="X51" s="148"/>
      <c r="Y51" s="141"/>
      <c r="Z51" s="141"/>
      <c r="AA51" s="141"/>
      <c r="AB51" s="141"/>
      <c r="AC51" s="128"/>
      <c r="AD51" s="141"/>
      <c r="AE51" s="128"/>
      <c r="AF51" s="131"/>
      <c r="AI51" s="2"/>
      <c r="AJ51" s="2"/>
    </row>
    <row r="52" spans="1:36" s="23" customFormat="1" ht="42" thickBot="1" x14ac:dyDescent="0.3">
      <c r="A52" s="53" t="s">
        <v>18</v>
      </c>
      <c r="B52" s="27" t="s">
        <v>70</v>
      </c>
      <c r="C52" s="27" t="s">
        <v>20</v>
      </c>
      <c r="D52" s="27" t="s">
        <v>21</v>
      </c>
      <c r="E52" s="54" t="s">
        <v>22</v>
      </c>
      <c r="F52" s="55" t="s">
        <v>23</v>
      </c>
      <c r="G52" s="54" t="s">
        <v>126</v>
      </c>
      <c r="H52" s="56" t="s">
        <v>25</v>
      </c>
      <c r="I52" s="57" t="s">
        <v>26</v>
      </c>
      <c r="J52" s="57" t="s">
        <v>27</v>
      </c>
      <c r="K52" s="57" t="s">
        <v>28</v>
      </c>
      <c r="L52" s="134"/>
      <c r="M52" s="57" t="s">
        <v>26</v>
      </c>
      <c r="N52" s="57" t="s">
        <v>27</v>
      </c>
      <c r="O52" s="57" t="s">
        <v>29</v>
      </c>
      <c r="P52" s="57" t="s">
        <v>30</v>
      </c>
      <c r="Q52" s="138"/>
      <c r="R52" s="140"/>
      <c r="S52" s="140"/>
      <c r="T52" s="11" t="s">
        <v>31</v>
      </c>
      <c r="U52" s="11" t="s">
        <v>32</v>
      </c>
      <c r="V52" s="11" t="s">
        <v>33</v>
      </c>
      <c r="W52" s="142"/>
      <c r="X52" s="11" t="s">
        <v>34</v>
      </c>
      <c r="Y52" s="13" t="s">
        <v>35</v>
      </c>
      <c r="Z52" s="11" t="s">
        <v>34</v>
      </c>
      <c r="AA52" s="13" t="s">
        <v>35</v>
      </c>
      <c r="AB52" s="11" t="s">
        <v>34</v>
      </c>
      <c r="AC52" s="13" t="s">
        <v>35</v>
      </c>
      <c r="AD52" s="142"/>
      <c r="AE52" s="129"/>
      <c r="AF52" s="131"/>
      <c r="AI52" s="2"/>
      <c r="AJ52" s="2"/>
    </row>
    <row r="53" spans="1:36" s="23" customFormat="1" ht="46.5" customHeight="1" x14ac:dyDescent="0.25">
      <c r="A53" s="75">
        <v>1</v>
      </c>
      <c r="B53" s="71">
        <v>587762</v>
      </c>
      <c r="C53" s="71" t="s">
        <v>190</v>
      </c>
      <c r="D53" s="71" t="s">
        <v>191</v>
      </c>
      <c r="E53" s="72" t="s">
        <v>192</v>
      </c>
      <c r="F53" s="71" t="s">
        <v>40</v>
      </c>
      <c r="G53" s="71" t="s">
        <v>40</v>
      </c>
      <c r="H53" s="58" t="s">
        <v>129</v>
      </c>
      <c r="I53" s="58">
        <v>28</v>
      </c>
      <c r="J53" s="58">
        <v>5</v>
      </c>
      <c r="K53" s="58">
        <v>10</v>
      </c>
      <c r="L53" s="58">
        <f t="shared" ref="L53:L85" si="30">J53+IF(K53&lt;15,0,1)</f>
        <v>5</v>
      </c>
      <c r="M53" s="58">
        <f t="shared" ref="M53:M85" si="31">IF(I53&lt;=10,I53,IF(I53&lt;=20,10+(I53-10)*1.5,25+(I53-20)*2))</f>
        <v>41</v>
      </c>
      <c r="N53" s="58">
        <f t="shared" ref="N53:N85" si="32">ROUND(IF(I53&lt;10,L53*1/12,IF(I53&lt;20,L53*1.5/12,L53*2/12)),3)</f>
        <v>0.83299999999999996</v>
      </c>
      <c r="O53" s="58">
        <v>0</v>
      </c>
      <c r="P53" s="58">
        <v>0</v>
      </c>
      <c r="Q53" s="58">
        <f t="shared" ref="Q53:Q85" si="33">IFERROR(VLOOKUP(P53,AI$4:AJ$21,2,),0)</f>
        <v>0</v>
      </c>
      <c r="R53" s="59">
        <f t="shared" ref="R53:R85" si="34">M53+N53</f>
        <v>41.832999999999998</v>
      </c>
      <c r="S53" s="58">
        <f t="shared" ref="S53:S85" si="35">O53+Q53</f>
        <v>0</v>
      </c>
      <c r="T53" s="58">
        <v>0</v>
      </c>
      <c r="U53" s="58">
        <v>0</v>
      </c>
      <c r="V53" s="58">
        <v>0</v>
      </c>
      <c r="W53" s="60">
        <f t="shared" ref="W53:W85" si="36">SUM(R53:V53)</f>
        <v>41.832999999999998</v>
      </c>
      <c r="X53" s="60"/>
      <c r="Y53" s="58">
        <f t="shared" ref="Y53:Y85" si="37">IF(ISBLANK(X53),0,10)</f>
        <v>0</v>
      </c>
      <c r="Z53" s="60" t="s">
        <v>40</v>
      </c>
      <c r="AA53" s="58">
        <f t="shared" ref="AA53:AA74" si="38">IF(ISBLANK(Z53),0,4)</f>
        <v>4</v>
      </c>
      <c r="AB53" s="58"/>
      <c r="AC53" s="58"/>
      <c r="AD53" s="61"/>
      <c r="AE53" s="91"/>
      <c r="AF53" s="22">
        <f t="shared" ref="AF53:AF85" si="39">W53+Y53+AA53+AC53</f>
        <v>45.832999999999998</v>
      </c>
      <c r="AI53" s="2"/>
      <c r="AJ53" s="2"/>
    </row>
    <row r="54" spans="1:36" s="23" customFormat="1" x14ac:dyDescent="0.25">
      <c r="A54" s="76">
        <v>2</v>
      </c>
      <c r="B54" s="62">
        <v>704258</v>
      </c>
      <c r="C54" s="62" t="s">
        <v>193</v>
      </c>
      <c r="D54" s="62" t="s">
        <v>153</v>
      </c>
      <c r="E54" s="63" t="s">
        <v>192</v>
      </c>
      <c r="F54" s="62" t="s">
        <v>40</v>
      </c>
      <c r="G54" s="62" t="s">
        <v>40</v>
      </c>
      <c r="H54" s="17" t="s">
        <v>129</v>
      </c>
      <c r="I54" s="17">
        <v>7</v>
      </c>
      <c r="J54" s="17">
        <v>10</v>
      </c>
      <c r="K54" s="17">
        <v>27</v>
      </c>
      <c r="L54" s="17">
        <f t="shared" si="30"/>
        <v>11</v>
      </c>
      <c r="M54" s="17">
        <f t="shared" si="31"/>
        <v>7</v>
      </c>
      <c r="N54" s="17">
        <f t="shared" si="32"/>
        <v>0.91700000000000004</v>
      </c>
      <c r="O54" s="17">
        <v>4</v>
      </c>
      <c r="P54" s="17">
        <v>1</v>
      </c>
      <c r="Q54" s="17">
        <f t="shared" si="33"/>
        <v>5</v>
      </c>
      <c r="R54" s="18">
        <f t="shared" si="34"/>
        <v>7.9169999999999998</v>
      </c>
      <c r="S54" s="17">
        <f t="shared" si="35"/>
        <v>9</v>
      </c>
      <c r="T54" s="17">
        <v>20</v>
      </c>
      <c r="U54" s="17">
        <v>0</v>
      </c>
      <c r="V54" s="17">
        <v>0</v>
      </c>
      <c r="W54" s="19">
        <f t="shared" si="36"/>
        <v>36.917000000000002</v>
      </c>
      <c r="X54" s="19"/>
      <c r="Y54" s="17">
        <f t="shared" si="37"/>
        <v>0</v>
      </c>
      <c r="Z54" s="19" t="s">
        <v>40</v>
      </c>
      <c r="AA54" s="17">
        <f t="shared" si="38"/>
        <v>4</v>
      </c>
      <c r="AB54" s="17"/>
      <c r="AC54" s="17"/>
      <c r="AD54" s="20"/>
      <c r="AE54" s="21" t="s">
        <v>194</v>
      </c>
      <c r="AF54" s="25">
        <f t="shared" si="39"/>
        <v>40.917000000000002</v>
      </c>
      <c r="AG54" s="110"/>
      <c r="AI54" s="2"/>
      <c r="AJ54" s="2"/>
    </row>
    <row r="55" spans="1:36" s="23" customFormat="1" x14ac:dyDescent="0.25">
      <c r="A55" s="76">
        <v>3</v>
      </c>
      <c r="B55" s="62">
        <v>229049</v>
      </c>
      <c r="C55" s="62" t="s">
        <v>195</v>
      </c>
      <c r="D55" s="62" t="s">
        <v>196</v>
      </c>
      <c r="E55" s="63" t="s">
        <v>192</v>
      </c>
      <c r="F55" s="62" t="s">
        <v>40</v>
      </c>
      <c r="G55" s="62" t="s">
        <v>40</v>
      </c>
      <c r="H55" s="17" t="s">
        <v>129</v>
      </c>
      <c r="I55" s="17">
        <v>17</v>
      </c>
      <c r="J55" s="17">
        <v>7</v>
      </c>
      <c r="K55" s="17">
        <v>0</v>
      </c>
      <c r="L55" s="17">
        <f t="shared" si="30"/>
        <v>7</v>
      </c>
      <c r="M55" s="17">
        <f t="shared" si="31"/>
        <v>20.5</v>
      </c>
      <c r="N55" s="17">
        <f t="shared" si="32"/>
        <v>0.875</v>
      </c>
      <c r="O55" s="17">
        <v>4</v>
      </c>
      <c r="P55" s="17">
        <v>2</v>
      </c>
      <c r="Q55" s="17">
        <f t="shared" si="33"/>
        <v>11</v>
      </c>
      <c r="R55" s="18">
        <f t="shared" si="34"/>
        <v>21.375</v>
      </c>
      <c r="S55" s="17">
        <f t="shared" si="35"/>
        <v>15</v>
      </c>
      <c r="T55" s="17">
        <v>0</v>
      </c>
      <c r="U55" s="17">
        <v>0</v>
      </c>
      <c r="V55" s="17">
        <v>0</v>
      </c>
      <c r="W55" s="19">
        <f t="shared" si="36"/>
        <v>36.375</v>
      </c>
      <c r="X55" s="19"/>
      <c r="Y55" s="17">
        <f t="shared" si="37"/>
        <v>0</v>
      </c>
      <c r="Z55" s="19" t="s">
        <v>40</v>
      </c>
      <c r="AA55" s="17">
        <f t="shared" si="38"/>
        <v>4</v>
      </c>
      <c r="AB55" s="17"/>
      <c r="AC55" s="17"/>
      <c r="AD55" s="20"/>
      <c r="AE55" s="21"/>
      <c r="AF55" s="25">
        <f t="shared" si="39"/>
        <v>40.375</v>
      </c>
      <c r="AG55" s="110"/>
      <c r="AI55" s="2"/>
      <c r="AJ55" s="2"/>
    </row>
    <row r="56" spans="1:36" s="23" customFormat="1" x14ac:dyDescent="0.25">
      <c r="A56" s="76">
        <v>4</v>
      </c>
      <c r="B56" s="62">
        <v>730986</v>
      </c>
      <c r="C56" s="62" t="s">
        <v>197</v>
      </c>
      <c r="D56" s="62" t="s">
        <v>76</v>
      </c>
      <c r="E56" s="63" t="s">
        <v>192</v>
      </c>
      <c r="F56" s="62" t="s">
        <v>40</v>
      </c>
      <c r="G56" s="62" t="s">
        <v>40</v>
      </c>
      <c r="H56" s="17" t="s">
        <v>129</v>
      </c>
      <c r="I56" s="17">
        <v>6</v>
      </c>
      <c r="J56" s="17">
        <v>10</v>
      </c>
      <c r="K56" s="17">
        <v>3</v>
      </c>
      <c r="L56" s="17">
        <f t="shared" si="30"/>
        <v>10</v>
      </c>
      <c r="M56" s="17">
        <f t="shared" si="31"/>
        <v>6</v>
      </c>
      <c r="N56" s="17">
        <f t="shared" si="32"/>
        <v>0.83299999999999996</v>
      </c>
      <c r="O56" s="17">
        <v>4</v>
      </c>
      <c r="P56" s="17">
        <v>2</v>
      </c>
      <c r="Q56" s="17">
        <f t="shared" si="33"/>
        <v>11</v>
      </c>
      <c r="R56" s="18">
        <f t="shared" si="34"/>
        <v>6.8330000000000002</v>
      </c>
      <c r="S56" s="17">
        <f t="shared" si="35"/>
        <v>15</v>
      </c>
      <c r="T56" s="17">
        <v>0</v>
      </c>
      <c r="U56" s="17">
        <v>0</v>
      </c>
      <c r="V56" s="17">
        <v>0</v>
      </c>
      <c r="W56" s="19">
        <f t="shared" si="36"/>
        <v>21.832999999999998</v>
      </c>
      <c r="X56" s="19"/>
      <c r="Y56" s="17">
        <f t="shared" si="37"/>
        <v>0</v>
      </c>
      <c r="Z56" s="19"/>
      <c r="AA56" s="17">
        <f t="shared" si="38"/>
        <v>0</v>
      </c>
      <c r="AB56" s="17"/>
      <c r="AC56" s="17"/>
      <c r="AD56" s="20"/>
      <c r="AE56" s="21"/>
      <c r="AF56" s="25">
        <f t="shared" si="39"/>
        <v>21.832999999999998</v>
      </c>
      <c r="AG56" s="110"/>
      <c r="AI56" s="2"/>
      <c r="AJ56" s="2"/>
    </row>
    <row r="57" spans="1:36" s="23" customFormat="1" ht="29.25" thickBot="1" x14ac:dyDescent="0.3">
      <c r="A57" s="77">
        <v>5</v>
      </c>
      <c r="B57" s="64">
        <v>730973</v>
      </c>
      <c r="C57" s="64" t="s">
        <v>198</v>
      </c>
      <c r="D57" s="64" t="s">
        <v>199</v>
      </c>
      <c r="E57" s="65" t="s">
        <v>192</v>
      </c>
      <c r="F57" s="64" t="s">
        <v>40</v>
      </c>
      <c r="G57" s="64" t="s">
        <v>40</v>
      </c>
      <c r="H57" s="66" t="s">
        <v>129</v>
      </c>
      <c r="I57" s="66">
        <v>3</v>
      </c>
      <c r="J57" s="66">
        <v>3</v>
      </c>
      <c r="K57" s="66">
        <v>24</v>
      </c>
      <c r="L57" s="66">
        <f t="shared" si="30"/>
        <v>4</v>
      </c>
      <c r="M57" s="66">
        <f t="shared" si="31"/>
        <v>3</v>
      </c>
      <c r="N57" s="66">
        <f t="shared" si="32"/>
        <v>0.33300000000000002</v>
      </c>
      <c r="O57" s="66">
        <v>0</v>
      </c>
      <c r="P57" s="66">
        <v>0</v>
      </c>
      <c r="Q57" s="66">
        <f t="shared" si="33"/>
        <v>0</v>
      </c>
      <c r="R57" s="67">
        <f t="shared" si="34"/>
        <v>3.3330000000000002</v>
      </c>
      <c r="S57" s="66">
        <f t="shared" si="35"/>
        <v>0</v>
      </c>
      <c r="T57" s="66">
        <v>0</v>
      </c>
      <c r="U57" s="66">
        <v>0</v>
      </c>
      <c r="V57" s="66">
        <v>0</v>
      </c>
      <c r="W57" s="68">
        <f t="shared" si="36"/>
        <v>3.3330000000000002</v>
      </c>
      <c r="X57" s="68"/>
      <c r="Y57" s="66">
        <f t="shared" si="37"/>
        <v>0</v>
      </c>
      <c r="Z57" s="68"/>
      <c r="AA57" s="66">
        <f t="shared" si="38"/>
        <v>0</v>
      </c>
      <c r="AB57" s="66"/>
      <c r="AC57" s="66"/>
      <c r="AD57" s="69"/>
      <c r="AE57" s="92" t="s">
        <v>200</v>
      </c>
      <c r="AF57" s="93">
        <f t="shared" si="39"/>
        <v>3.3330000000000002</v>
      </c>
      <c r="AG57" s="110"/>
      <c r="AI57" s="2"/>
      <c r="AJ57" s="2"/>
    </row>
    <row r="58" spans="1:36" s="23" customFormat="1" x14ac:dyDescent="0.25">
      <c r="A58" s="70">
        <v>1</v>
      </c>
      <c r="B58" s="71">
        <v>214092</v>
      </c>
      <c r="C58" s="71" t="s">
        <v>220</v>
      </c>
      <c r="D58" s="71" t="s">
        <v>153</v>
      </c>
      <c r="E58" s="72" t="s">
        <v>103</v>
      </c>
      <c r="F58" s="71" t="s">
        <v>40</v>
      </c>
      <c r="G58" s="71" t="s">
        <v>40</v>
      </c>
      <c r="H58" s="58" t="s">
        <v>129</v>
      </c>
      <c r="I58" s="58">
        <v>21</v>
      </c>
      <c r="J58" s="58">
        <v>3</v>
      </c>
      <c r="K58" s="58">
        <v>9</v>
      </c>
      <c r="L58" s="58">
        <f t="shared" si="30"/>
        <v>3</v>
      </c>
      <c r="M58" s="58">
        <f t="shared" si="31"/>
        <v>27</v>
      </c>
      <c r="N58" s="58">
        <f t="shared" si="32"/>
        <v>0.5</v>
      </c>
      <c r="O58" s="58">
        <v>4</v>
      </c>
      <c r="P58" s="58">
        <v>1</v>
      </c>
      <c r="Q58" s="58">
        <f t="shared" si="33"/>
        <v>5</v>
      </c>
      <c r="R58" s="59">
        <f t="shared" si="34"/>
        <v>27.5</v>
      </c>
      <c r="S58" s="58">
        <f t="shared" si="35"/>
        <v>9</v>
      </c>
      <c r="T58" s="58">
        <v>0</v>
      </c>
      <c r="U58" s="58">
        <v>0</v>
      </c>
      <c r="V58" s="58">
        <v>0</v>
      </c>
      <c r="W58" s="60">
        <f t="shared" si="36"/>
        <v>36.5</v>
      </c>
      <c r="X58" s="60" t="s">
        <v>40</v>
      </c>
      <c r="Y58" s="58">
        <f t="shared" si="37"/>
        <v>10</v>
      </c>
      <c r="Z58" s="60" t="s">
        <v>40</v>
      </c>
      <c r="AA58" s="58">
        <f t="shared" si="38"/>
        <v>4</v>
      </c>
      <c r="AB58" s="58"/>
      <c r="AC58" s="58"/>
      <c r="AD58" s="61"/>
      <c r="AE58" s="91"/>
      <c r="AF58" s="22">
        <f t="shared" si="39"/>
        <v>50.5</v>
      </c>
      <c r="AG58" s="110"/>
      <c r="AI58" s="2"/>
      <c r="AJ58" s="2"/>
    </row>
    <row r="59" spans="1:36" s="23" customFormat="1" ht="15.75" thickBot="1" x14ac:dyDescent="0.3">
      <c r="A59" s="74">
        <v>2</v>
      </c>
      <c r="B59" s="64">
        <v>225830</v>
      </c>
      <c r="C59" s="64" t="s">
        <v>169</v>
      </c>
      <c r="D59" s="64" t="s">
        <v>219</v>
      </c>
      <c r="E59" s="65" t="s">
        <v>103</v>
      </c>
      <c r="F59" s="64" t="s">
        <v>40</v>
      </c>
      <c r="G59" s="64" t="s">
        <v>40</v>
      </c>
      <c r="H59" s="66" t="s">
        <v>129</v>
      </c>
      <c r="I59" s="66">
        <v>16</v>
      </c>
      <c r="J59" s="66">
        <v>3</v>
      </c>
      <c r="K59" s="66">
        <v>12</v>
      </c>
      <c r="L59" s="66">
        <f t="shared" si="30"/>
        <v>3</v>
      </c>
      <c r="M59" s="66">
        <f t="shared" si="31"/>
        <v>19</v>
      </c>
      <c r="N59" s="66">
        <f t="shared" si="32"/>
        <v>0.375</v>
      </c>
      <c r="O59" s="66">
        <v>4</v>
      </c>
      <c r="P59" s="66">
        <v>2</v>
      </c>
      <c r="Q59" s="66">
        <f t="shared" si="33"/>
        <v>11</v>
      </c>
      <c r="R59" s="67">
        <f t="shared" si="34"/>
        <v>19.375</v>
      </c>
      <c r="S59" s="66">
        <f t="shared" si="35"/>
        <v>15</v>
      </c>
      <c r="T59" s="66">
        <v>0</v>
      </c>
      <c r="U59" s="66">
        <v>0</v>
      </c>
      <c r="V59" s="66">
        <v>0</v>
      </c>
      <c r="W59" s="68">
        <f t="shared" si="36"/>
        <v>34.375</v>
      </c>
      <c r="X59" s="68" t="s">
        <v>40</v>
      </c>
      <c r="Y59" s="66">
        <f t="shared" si="37"/>
        <v>10</v>
      </c>
      <c r="Z59" s="68" t="s">
        <v>40</v>
      </c>
      <c r="AA59" s="66">
        <f t="shared" si="38"/>
        <v>4</v>
      </c>
      <c r="AB59" s="66"/>
      <c r="AC59" s="66"/>
      <c r="AD59" s="69"/>
      <c r="AE59" s="92"/>
      <c r="AF59" s="93">
        <f t="shared" si="39"/>
        <v>48.375</v>
      </c>
      <c r="AG59" s="110"/>
      <c r="AI59" s="2"/>
      <c r="AJ59" s="2"/>
    </row>
    <row r="60" spans="1:36" s="23" customFormat="1" ht="15.75" thickBot="1" x14ac:dyDescent="0.3">
      <c r="A60" s="84">
        <v>1</v>
      </c>
      <c r="B60" s="85">
        <v>724407</v>
      </c>
      <c r="C60" s="85" t="s">
        <v>218</v>
      </c>
      <c r="D60" s="85" t="s">
        <v>144</v>
      </c>
      <c r="E60" s="86" t="s">
        <v>105</v>
      </c>
      <c r="F60" s="85" t="s">
        <v>40</v>
      </c>
      <c r="G60" s="85" t="s">
        <v>40</v>
      </c>
      <c r="H60" s="87" t="s">
        <v>129</v>
      </c>
      <c r="I60" s="87">
        <v>10</v>
      </c>
      <c r="J60" s="87">
        <v>9</v>
      </c>
      <c r="K60" s="87">
        <v>11</v>
      </c>
      <c r="L60" s="87">
        <f t="shared" si="30"/>
        <v>9</v>
      </c>
      <c r="M60" s="87">
        <f t="shared" si="31"/>
        <v>10</v>
      </c>
      <c r="N60" s="87">
        <f t="shared" si="32"/>
        <v>1.125</v>
      </c>
      <c r="O60" s="87">
        <v>4</v>
      </c>
      <c r="P60" s="87">
        <v>0</v>
      </c>
      <c r="Q60" s="87">
        <f t="shared" si="33"/>
        <v>0</v>
      </c>
      <c r="R60" s="88">
        <f t="shared" si="34"/>
        <v>11.125</v>
      </c>
      <c r="S60" s="87">
        <f t="shared" si="35"/>
        <v>4</v>
      </c>
      <c r="T60" s="87">
        <v>0</v>
      </c>
      <c r="U60" s="87">
        <v>0</v>
      </c>
      <c r="V60" s="87">
        <v>0</v>
      </c>
      <c r="W60" s="89">
        <f t="shared" si="36"/>
        <v>15.125</v>
      </c>
      <c r="X60" s="89"/>
      <c r="Y60" s="87">
        <f t="shared" si="37"/>
        <v>0</v>
      </c>
      <c r="Z60" s="89"/>
      <c r="AA60" s="87">
        <f t="shared" si="38"/>
        <v>0</v>
      </c>
      <c r="AB60" s="87"/>
      <c r="AC60" s="87"/>
      <c r="AD60" s="90"/>
      <c r="AE60" s="120"/>
      <c r="AF60" s="125">
        <f t="shared" si="39"/>
        <v>15.125</v>
      </c>
      <c r="AG60" s="110"/>
      <c r="AI60" s="2"/>
      <c r="AJ60" s="2"/>
    </row>
    <row r="61" spans="1:36" s="23" customFormat="1" x14ac:dyDescent="0.25">
      <c r="A61" s="70">
        <v>1</v>
      </c>
      <c r="B61" s="71">
        <v>214609</v>
      </c>
      <c r="C61" s="71" t="s">
        <v>201</v>
      </c>
      <c r="D61" s="71" t="s">
        <v>142</v>
      </c>
      <c r="E61" s="72" t="s">
        <v>63</v>
      </c>
      <c r="F61" s="71" t="s">
        <v>40</v>
      </c>
      <c r="G61" s="71" t="s">
        <v>40</v>
      </c>
      <c r="H61" s="58" t="s">
        <v>129</v>
      </c>
      <c r="I61" s="58">
        <v>22</v>
      </c>
      <c r="J61" s="58">
        <v>3</v>
      </c>
      <c r="K61" s="58">
        <v>7</v>
      </c>
      <c r="L61" s="58">
        <f t="shared" si="30"/>
        <v>3</v>
      </c>
      <c r="M61" s="58">
        <f t="shared" si="31"/>
        <v>29</v>
      </c>
      <c r="N61" s="58">
        <f t="shared" si="32"/>
        <v>0.5</v>
      </c>
      <c r="O61" s="58">
        <v>4</v>
      </c>
      <c r="P61" s="58">
        <v>2</v>
      </c>
      <c r="Q61" s="58">
        <f t="shared" si="33"/>
        <v>11</v>
      </c>
      <c r="R61" s="59">
        <f t="shared" si="34"/>
        <v>29.5</v>
      </c>
      <c r="S61" s="58">
        <f t="shared" si="35"/>
        <v>15</v>
      </c>
      <c r="T61" s="58">
        <v>0</v>
      </c>
      <c r="U61" s="58">
        <v>0</v>
      </c>
      <c r="V61" s="58">
        <v>0</v>
      </c>
      <c r="W61" s="60">
        <f t="shared" si="36"/>
        <v>44.5</v>
      </c>
      <c r="X61" s="60" t="s">
        <v>40</v>
      </c>
      <c r="Y61" s="58">
        <f t="shared" si="37"/>
        <v>10</v>
      </c>
      <c r="Z61" s="60" t="s">
        <v>40</v>
      </c>
      <c r="AA61" s="58">
        <f t="shared" si="38"/>
        <v>4</v>
      </c>
      <c r="AB61" s="58"/>
      <c r="AC61" s="58"/>
      <c r="AD61" s="61"/>
      <c r="AE61" s="91" t="s">
        <v>202</v>
      </c>
      <c r="AF61" s="22">
        <f t="shared" si="39"/>
        <v>58.5</v>
      </c>
      <c r="AG61" s="110"/>
      <c r="AI61" s="2"/>
      <c r="AJ61" s="2"/>
    </row>
    <row r="62" spans="1:36" s="23" customFormat="1" x14ac:dyDescent="0.25">
      <c r="A62" s="73">
        <v>2</v>
      </c>
      <c r="B62" s="62">
        <v>612632</v>
      </c>
      <c r="C62" s="62" t="s">
        <v>203</v>
      </c>
      <c r="D62" s="62" t="s">
        <v>87</v>
      </c>
      <c r="E62" s="63" t="s">
        <v>63</v>
      </c>
      <c r="F62" s="62" t="s">
        <v>40</v>
      </c>
      <c r="G62" s="62" t="s">
        <v>40</v>
      </c>
      <c r="H62" s="17" t="s">
        <v>129</v>
      </c>
      <c r="I62" s="17">
        <v>22</v>
      </c>
      <c r="J62" s="17">
        <v>2</v>
      </c>
      <c r="K62" s="17">
        <v>29</v>
      </c>
      <c r="L62" s="17">
        <f t="shared" si="30"/>
        <v>3</v>
      </c>
      <c r="M62" s="17">
        <f t="shared" si="31"/>
        <v>29</v>
      </c>
      <c r="N62" s="17">
        <f t="shared" si="32"/>
        <v>0.5</v>
      </c>
      <c r="O62" s="17">
        <v>4</v>
      </c>
      <c r="P62" s="17">
        <v>0</v>
      </c>
      <c r="Q62" s="17">
        <f t="shared" si="33"/>
        <v>0</v>
      </c>
      <c r="R62" s="18">
        <f t="shared" si="34"/>
        <v>29.5</v>
      </c>
      <c r="S62" s="17">
        <f t="shared" si="35"/>
        <v>4</v>
      </c>
      <c r="T62" s="17">
        <v>0</v>
      </c>
      <c r="U62" s="17">
        <v>0</v>
      </c>
      <c r="V62" s="17">
        <v>0</v>
      </c>
      <c r="W62" s="19">
        <f t="shared" si="36"/>
        <v>33.5</v>
      </c>
      <c r="X62" s="19"/>
      <c r="Y62" s="17">
        <f t="shared" si="37"/>
        <v>0</v>
      </c>
      <c r="Z62" s="19" t="s">
        <v>40</v>
      </c>
      <c r="AA62" s="17">
        <f t="shared" si="38"/>
        <v>4</v>
      </c>
      <c r="AB62" s="17"/>
      <c r="AC62" s="17"/>
      <c r="AD62" s="20"/>
      <c r="AE62" s="21"/>
      <c r="AF62" s="25">
        <f t="shared" si="39"/>
        <v>37.5</v>
      </c>
      <c r="AG62" s="110"/>
      <c r="AI62" s="2"/>
      <c r="AJ62" s="2"/>
    </row>
    <row r="63" spans="1:36" s="23" customFormat="1" ht="15.75" thickBot="1" x14ac:dyDescent="0.3">
      <c r="A63" s="74">
        <v>3</v>
      </c>
      <c r="B63" s="64">
        <v>609255</v>
      </c>
      <c r="C63" s="64" t="s">
        <v>204</v>
      </c>
      <c r="D63" s="64" t="s">
        <v>205</v>
      </c>
      <c r="E63" s="65" t="s">
        <v>63</v>
      </c>
      <c r="F63" s="64" t="s">
        <v>40</v>
      </c>
      <c r="G63" s="64" t="s">
        <v>40</v>
      </c>
      <c r="H63" s="66" t="s">
        <v>129</v>
      </c>
      <c r="I63" s="66">
        <v>24</v>
      </c>
      <c r="J63" s="66">
        <v>3</v>
      </c>
      <c r="K63" s="66">
        <v>9</v>
      </c>
      <c r="L63" s="66">
        <f t="shared" si="30"/>
        <v>3</v>
      </c>
      <c r="M63" s="66">
        <f t="shared" si="31"/>
        <v>33</v>
      </c>
      <c r="N63" s="66">
        <f t="shared" si="32"/>
        <v>0.5</v>
      </c>
      <c r="O63" s="66">
        <v>0</v>
      </c>
      <c r="P63" s="66">
        <v>0</v>
      </c>
      <c r="Q63" s="66">
        <f t="shared" si="33"/>
        <v>0</v>
      </c>
      <c r="R63" s="67">
        <f t="shared" si="34"/>
        <v>33.5</v>
      </c>
      <c r="S63" s="66">
        <f t="shared" si="35"/>
        <v>0</v>
      </c>
      <c r="T63" s="66">
        <v>0</v>
      </c>
      <c r="U63" s="66">
        <v>0</v>
      </c>
      <c r="V63" s="66">
        <v>0</v>
      </c>
      <c r="W63" s="68">
        <f t="shared" si="36"/>
        <v>33.5</v>
      </c>
      <c r="X63" s="68"/>
      <c r="Y63" s="66">
        <f t="shared" si="37"/>
        <v>0</v>
      </c>
      <c r="Z63" s="68"/>
      <c r="AA63" s="66">
        <f t="shared" si="38"/>
        <v>0</v>
      </c>
      <c r="AB63" s="66"/>
      <c r="AC63" s="66"/>
      <c r="AD63" s="69"/>
      <c r="AE63" s="92"/>
      <c r="AF63" s="93">
        <f t="shared" si="39"/>
        <v>33.5</v>
      </c>
      <c r="AG63" s="110"/>
      <c r="AI63" s="2"/>
      <c r="AJ63" s="2"/>
    </row>
    <row r="64" spans="1:36" s="23" customFormat="1" x14ac:dyDescent="0.25">
      <c r="A64" s="75">
        <v>1</v>
      </c>
      <c r="B64" s="71">
        <v>608891</v>
      </c>
      <c r="C64" s="71" t="s">
        <v>171</v>
      </c>
      <c r="D64" s="71" t="s">
        <v>172</v>
      </c>
      <c r="E64" s="72" t="s">
        <v>38</v>
      </c>
      <c r="F64" s="71" t="s">
        <v>40</v>
      </c>
      <c r="G64" s="71" t="s">
        <v>40</v>
      </c>
      <c r="H64" s="58" t="s">
        <v>129</v>
      </c>
      <c r="I64" s="58">
        <v>19</v>
      </c>
      <c r="J64" s="58">
        <v>0</v>
      </c>
      <c r="K64" s="58">
        <v>0</v>
      </c>
      <c r="L64" s="58">
        <f t="shared" si="30"/>
        <v>0</v>
      </c>
      <c r="M64" s="58">
        <f t="shared" si="31"/>
        <v>23.5</v>
      </c>
      <c r="N64" s="58">
        <f t="shared" si="32"/>
        <v>0</v>
      </c>
      <c r="O64" s="58">
        <v>4</v>
      </c>
      <c r="P64" s="58">
        <v>3</v>
      </c>
      <c r="Q64" s="58">
        <f t="shared" si="33"/>
        <v>19</v>
      </c>
      <c r="R64" s="59">
        <f t="shared" si="34"/>
        <v>23.5</v>
      </c>
      <c r="S64" s="58">
        <f t="shared" si="35"/>
        <v>23</v>
      </c>
      <c r="T64" s="58">
        <v>0</v>
      </c>
      <c r="U64" s="58">
        <v>0</v>
      </c>
      <c r="V64" s="58">
        <v>0</v>
      </c>
      <c r="W64" s="60">
        <f t="shared" si="36"/>
        <v>46.5</v>
      </c>
      <c r="X64" s="60" t="s">
        <v>52</v>
      </c>
      <c r="Y64" s="58">
        <f t="shared" si="37"/>
        <v>10</v>
      </c>
      <c r="Z64" s="60"/>
      <c r="AA64" s="58">
        <f t="shared" si="38"/>
        <v>0</v>
      </c>
      <c r="AB64" s="58"/>
      <c r="AC64" s="58"/>
      <c r="AD64" s="61"/>
      <c r="AE64" s="91"/>
      <c r="AF64" s="22">
        <f t="shared" si="39"/>
        <v>56.5</v>
      </c>
      <c r="AG64" s="110"/>
      <c r="AI64" s="2"/>
      <c r="AJ64" s="2"/>
    </row>
    <row r="65" spans="1:36" s="23" customFormat="1" x14ac:dyDescent="0.25">
      <c r="A65" s="76">
        <v>2</v>
      </c>
      <c r="B65" s="62">
        <v>616448</v>
      </c>
      <c r="C65" s="62" t="s">
        <v>173</v>
      </c>
      <c r="D65" s="62" t="s">
        <v>76</v>
      </c>
      <c r="E65" s="63" t="s">
        <v>38</v>
      </c>
      <c r="F65" s="62" t="s">
        <v>40</v>
      </c>
      <c r="G65" s="62" t="s">
        <v>40</v>
      </c>
      <c r="H65" s="17" t="s">
        <v>129</v>
      </c>
      <c r="I65" s="17">
        <v>17</v>
      </c>
      <c r="J65" s="17">
        <v>0</v>
      </c>
      <c r="K65" s="17">
        <v>14</v>
      </c>
      <c r="L65" s="17">
        <f t="shared" si="30"/>
        <v>0</v>
      </c>
      <c r="M65" s="17">
        <f t="shared" si="31"/>
        <v>20.5</v>
      </c>
      <c r="N65" s="17">
        <f t="shared" si="32"/>
        <v>0</v>
      </c>
      <c r="O65" s="17">
        <v>4</v>
      </c>
      <c r="P65" s="17">
        <v>2</v>
      </c>
      <c r="Q65" s="17">
        <f t="shared" si="33"/>
        <v>11</v>
      </c>
      <c r="R65" s="18">
        <f t="shared" si="34"/>
        <v>20.5</v>
      </c>
      <c r="S65" s="17">
        <f t="shared" si="35"/>
        <v>15</v>
      </c>
      <c r="T65" s="17">
        <v>0</v>
      </c>
      <c r="U65" s="17">
        <v>0</v>
      </c>
      <c r="V65" s="17">
        <v>0</v>
      </c>
      <c r="W65" s="19">
        <f t="shared" si="36"/>
        <v>35.5</v>
      </c>
      <c r="X65" s="19" t="s">
        <v>52</v>
      </c>
      <c r="Y65" s="17">
        <f t="shared" si="37"/>
        <v>10</v>
      </c>
      <c r="Z65" s="19" t="s">
        <v>52</v>
      </c>
      <c r="AA65" s="17">
        <f t="shared" si="38"/>
        <v>4</v>
      </c>
      <c r="AB65" s="17"/>
      <c r="AC65" s="17"/>
      <c r="AD65" s="20"/>
      <c r="AE65" s="21"/>
      <c r="AF65" s="25">
        <f t="shared" si="39"/>
        <v>49.5</v>
      </c>
      <c r="AG65" s="110"/>
      <c r="AI65" s="2"/>
      <c r="AJ65" s="2"/>
    </row>
    <row r="66" spans="1:36" s="23" customFormat="1" x14ac:dyDescent="0.25">
      <c r="A66" s="76">
        <v>3</v>
      </c>
      <c r="B66" s="62">
        <v>611727</v>
      </c>
      <c r="C66" s="62" t="s">
        <v>174</v>
      </c>
      <c r="D66" s="62" t="s">
        <v>175</v>
      </c>
      <c r="E66" s="63" t="s">
        <v>38</v>
      </c>
      <c r="F66" s="62" t="s">
        <v>40</v>
      </c>
      <c r="G66" s="62" t="s">
        <v>40</v>
      </c>
      <c r="H66" s="17" t="s">
        <v>129</v>
      </c>
      <c r="I66" s="17">
        <v>18</v>
      </c>
      <c r="J66" s="17">
        <v>9</v>
      </c>
      <c r="K66" s="17">
        <v>7</v>
      </c>
      <c r="L66" s="17">
        <f t="shared" si="30"/>
        <v>9</v>
      </c>
      <c r="M66" s="17">
        <f t="shared" si="31"/>
        <v>22</v>
      </c>
      <c r="N66" s="17">
        <f t="shared" si="32"/>
        <v>1.125</v>
      </c>
      <c r="O66" s="17">
        <v>4</v>
      </c>
      <c r="P66" s="17">
        <v>2</v>
      </c>
      <c r="Q66" s="17">
        <f t="shared" si="33"/>
        <v>11</v>
      </c>
      <c r="R66" s="18">
        <f t="shared" si="34"/>
        <v>23.125</v>
      </c>
      <c r="S66" s="17">
        <f t="shared" si="35"/>
        <v>15</v>
      </c>
      <c r="T66" s="17">
        <v>0</v>
      </c>
      <c r="U66" s="17">
        <v>0</v>
      </c>
      <c r="V66" s="17">
        <v>0</v>
      </c>
      <c r="W66" s="19">
        <f t="shared" si="36"/>
        <v>38.125</v>
      </c>
      <c r="X66" s="19"/>
      <c r="Y66" s="17">
        <f t="shared" si="37"/>
        <v>0</v>
      </c>
      <c r="Z66" s="19" t="s">
        <v>40</v>
      </c>
      <c r="AA66" s="17">
        <f t="shared" si="38"/>
        <v>4</v>
      </c>
      <c r="AB66" s="17"/>
      <c r="AC66" s="17"/>
      <c r="AD66" s="20"/>
      <c r="AE66" s="21"/>
      <c r="AF66" s="25">
        <f t="shared" si="39"/>
        <v>42.125</v>
      </c>
      <c r="AG66" s="110"/>
      <c r="AI66" s="2"/>
      <c r="AJ66" s="2"/>
    </row>
    <row r="67" spans="1:36" s="23" customFormat="1" x14ac:dyDescent="0.25">
      <c r="A67" s="76">
        <v>4</v>
      </c>
      <c r="B67" s="62">
        <v>608863</v>
      </c>
      <c r="C67" s="62" t="s">
        <v>176</v>
      </c>
      <c r="D67" s="62" t="s">
        <v>72</v>
      </c>
      <c r="E67" s="63" t="s">
        <v>38</v>
      </c>
      <c r="F67" s="62" t="s">
        <v>40</v>
      </c>
      <c r="G67" s="62" t="s">
        <v>40</v>
      </c>
      <c r="H67" s="17" t="s">
        <v>129</v>
      </c>
      <c r="I67" s="17">
        <v>21</v>
      </c>
      <c r="J67" s="17">
        <v>2</v>
      </c>
      <c r="K67" s="17">
        <v>5</v>
      </c>
      <c r="L67" s="17">
        <f t="shared" si="30"/>
        <v>2</v>
      </c>
      <c r="M67" s="17">
        <f t="shared" si="31"/>
        <v>27</v>
      </c>
      <c r="N67" s="17">
        <f t="shared" si="32"/>
        <v>0.33300000000000002</v>
      </c>
      <c r="O67" s="17">
        <v>4</v>
      </c>
      <c r="P67" s="17">
        <v>1</v>
      </c>
      <c r="Q67" s="17">
        <f t="shared" si="33"/>
        <v>5</v>
      </c>
      <c r="R67" s="18">
        <f t="shared" si="34"/>
        <v>27.332999999999998</v>
      </c>
      <c r="S67" s="17">
        <f t="shared" si="35"/>
        <v>9</v>
      </c>
      <c r="T67" s="17">
        <v>0</v>
      </c>
      <c r="U67" s="17">
        <v>0</v>
      </c>
      <c r="V67" s="17">
        <v>0</v>
      </c>
      <c r="W67" s="19">
        <f t="shared" si="36"/>
        <v>36.332999999999998</v>
      </c>
      <c r="X67" s="19"/>
      <c r="Y67" s="17">
        <f t="shared" si="37"/>
        <v>0</v>
      </c>
      <c r="Z67" s="19" t="s">
        <v>65</v>
      </c>
      <c r="AA67" s="17">
        <f t="shared" si="38"/>
        <v>4</v>
      </c>
      <c r="AB67" s="19"/>
      <c r="AC67" s="19"/>
      <c r="AD67" s="20"/>
      <c r="AE67" s="21"/>
      <c r="AF67" s="25">
        <f t="shared" si="39"/>
        <v>40.332999999999998</v>
      </c>
      <c r="AG67" s="114"/>
      <c r="AI67" s="2"/>
      <c r="AJ67" s="2"/>
    </row>
    <row r="68" spans="1:36" s="23" customFormat="1" x14ac:dyDescent="0.25">
      <c r="A68" s="76">
        <v>5</v>
      </c>
      <c r="B68" s="62">
        <v>611598</v>
      </c>
      <c r="C68" s="62" t="s">
        <v>177</v>
      </c>
      <c r="D68" s="62" t="s">
        <v>178</v>
      </c>
      <c r="E68" s="63" t="s">
        <v>38</v>
      </c>
      <c r="F68" s="62" t="s">
        <v>40</v>
      </c>
      <c r="G68" s="62" t="s">
        <v>40</v>
      </c>
      <c r="H68" s="17" t="s">
        <v>129</v>
      </c>
      <c r="I68" s="17">
        <v>19</v>
      </c>
      <c r="J68" s="17">
        <v>6</v>
      </c>
      <c r="K68" s="17">
        <v>18</v>
      </c>
      <c r="L68" s="17">
        <f t="shared" si="30"/>
        <v>7</v>
      </c>
      <c r="M68" s="17">
        <f t="shared" si="31"/>
        <v>23.5</v>
      </c>
      <c r="N68" s="17">
        <f t="shared" si="32"/>
        <v>0.875</v>
      </c>
      <c r="O68" s="17">
        <v>4</v>
      </c>
      <c r="P68" s="17">
        <v>1</v>
      </c>
      <c r="Q68" s="17">
        <f t="shared" si="33"/>
        <v>5</v>
      </c>
      <c r="R68" s="18">
        <f t="shared" si="34"/>
        <v>24.375</v>
      </c>
      <c r="S68" s="17">
        <f t="shared" si="35"/>
        <v>9</v>
      </c>
      <c r="T68" s="17">
        <v>0</v>
      </c>
      <c r="U68" s="17">
        <v>0</v>
      </c>
      <c r="V68" s="17">
        <v>0</v>
      </c>
      <c r="W68" s="19">
        <f t="shared" si="36"/>
        <v>33.375</v>
      </c>
      <c r="X68" s="19"/>
      <c r="Y68" s="17">
        <f t="shared" si="37"/>
        <v>0</v>
      </c>
      <c r="Z68" s="19" t="s">
        <v>52</v>
      </c>
      <c r="AA68" s="17">
        <f t="shared" si="38"/>
        <v>4</v>
      </c>
      <c r="AB68" s="17"/>
      <c r="AC68" s="17"/>
      <c r="AD68" s="20"/>
      <c r="AE68" s="21"/>
      <c r="AF68" s="25">
        <f t="shared" si="39"/>
        <v>37.375</v>
      </c>
      <c r="AG68" s="115"/>
      <c r="AI68" s="2"/>
      <c r="AJ68" s="2"/>
    </row>
    <row r="69" spans="1:36" s="23" customFormat="1" x14ac:dyDescent="0.25">
      <c r="A69" s="76">
        <v>6</v>
      </c>
      <c r="B69" s="62">
        <v>615524</v>
      </c>
      <c r="C69" s="62" t="s">
        <v>179</v>
      </c>
      <c r="D69" s="62" t="s">
        <v>76</v>
      </c>
      <c r="E69" s="63" t="s">
        <v>38</v>
      </c>
      <c r="F69" s="62" t="s">
        <v>40</v>
      </c>
      <c r="G69" s="62" t="s">
        <v>40</v>
      </c>
      <c r="H69" s="17" t="s">
        <v>129</v>
      </c>
      <c r="I69" s="17">
        <v>18</v>
      </c>
      <c r="J69" s="17">
        <v>6</v>
      </c>
      <c r="K69" s="17">
        <v>22</v>
      </c>
      <c r="L69" s="17">
        <f t="shared" si="30"/>
        <v>7</v>
      </c>
      <c r="M69" s="17">
        <f t="shared" si="31"/>
        <v>22</v>
      </c>
      <c r="N69" s="17">
        <f t="shared" si="32"/>
        <v>0.875</v>
      </c>
      <c r="O69" s="17">
        <v>4</v>
      </c>
      <c r="P69" s="17">
        <v>0</v>
      </c>
      <c r="Q69" s="17">
        <f t="shared" si="33"/>
        <v>0</v>
      </c>
      <c r="R69" s="18">
        <f t="shared" si="34"/>
        <v>22.875</v>
      </c>
      <c r="S69" s="17">
        <f t="shared" si="35"/>
        <v>4</v>
      </c>
      <c r="T69" s="17">
        <v>5</v>
      </c>
      <c r="U69" s="17">
        <v>0</v>
      </c>
      <c r="V69" s="17">
        <v>0</v>
      </c>
      <c r="W69" s="19">
        <f t="shared" si="36"/>
        <v>31.875</v>
      </c>
      <c r="X69" s="19"/>
      <c r="Y69" s="17">
        <f t="shared" si="37"/>
        <v>0</v>
      </c>
      <c r="Z69" s="19" t="s">
        <v>65</v>
      </c>
      <c r="AA69" s="17">
        <f t="shared" si="38"/>
        <v>4</v>
      </c>
      <c r="AB69" s="17"/>
      <c r="AC69" s="17"/>
      <c r="AD69" s="20"/>
      <c r="AE69" s="21"/>
      <c r="AF69" s="25">
        <f t="shared" si="39"/>
        <v>35.875</v>
      </c>
      <c r="AG69" s="115"/>
      <c r="AI69" s="2"/>
      <c r="AJ69" s="2"/>
    </row>
    <row r="70" spans="1:36" s="23" customFormat="1" x14ac:dyDescent="0.25">
      <c r="A70" s="76">
        <v>7</v>
      </c>
      <c r="B70" s="62">
        <v>616323</v>
      </c>
      <c r="C70" s="62" t="s">
        <v>180</v>
      </c>
      <c r="D70" s="62" t="s">
        <v>138</v>
      </c>
      <c r="E70" s="63" t="s">
        <v>38</v>
      </c>
      <c r="F70" s="62" t="s">
        <v>40</v>
      </c>
      <c r="G70" s="62" t="s">
        <v>40</v>
      </c>
      <c r="H70" s="17" t="s">
        <v>129</v>
      </c>
      <c r="I70" s="17">
        <v>17</v>
      </c>
      <c r="J70" s="17">
        <v>0</v>
      </c>
      <c r="K70" s="17">
        <v>14</v>
      </c>
      <c r="L70" s="17">
        <f t="shared" si="30"/>
        <v>0</v>
      </c>
      <c r="M70" s="17">
        <f t="shared" si="31"/>
        <v>20.5</v>
      </c>
      <c r="N70" s="17">
        <f t="shared" si="32"/>
        <v>0</v>
      </c>
      <c r="O70" s="17">
        <v>4</v>
      </c>
      <c r="P70" s="17">
        <v>0</v>
      </c>
      <c r="Q70" s="17">
        <f t="shared" si="33"/>
        <v>0</v>
      </c>
      <c r="R70" s="18">
        <f t="shared" si="34"/>
        <v>20.5</v>
      </c>
      <c r="S70" s="17">
        <f t="shared" si="35"/>
        <v>4</v>
      </c>
      <c r="T70" s="17">
        <v>0</v>
      </c>
      <c r="U70" s="17">
        <v>0</v>
      </c>
      <c r="V70" s="17">
        <v>0</v>
      </c>
      <c r="W70" s="19">
        <f t="shared" si="36"/>
        <v>24.5</v>
      </c>
      <c r="X70" s="19" t="s">
        <v>40</v>
      </c>
      <c r="Y70" s="17">
        <f t="shared" si="37"/>
        <v>10</v>
      </c>
      <c r="Z70" s="19"/>
      <c r="AA70" s="17">
        <f t="shared" si="38"/>
        <v>0</v>
      </c>
      <c r="AB70" s="17"/>
      <c r="AC70" s="17"/>
      <c r="AD70" s="20"/>
      <c r="AE70" s="21"/>
      <c r="AF70" s="25">
        <f t="shared" si="39"/>
        <v>34.5</v>
      </c>
      <c r="AG70" s="115"/>
      <c r="AI70" s="2"/>
      <c r="AJ70" s="2"/>
    </row>
    <row r="71" spans="1:36" s="23" customFormat="1" x14ac:dyDescent="0.25">
      <c r="A71" s="76">
        <v>8</v>
      </c>
      <c r="B71" s="62">
        <v>724871</v>
      </c>
      <c r="C71" s="62" t="s">
        <v>181</v>
      </c>
      <c r="D71" s="62" t="s">
        <v>120</v>
      </c>
      <c r="E71" s="63" t="s">
        <v>38</v>
      </c>
      <c r="F71" s="62" t="s">
        <v>40</v>
      </c>
      <c r="G71" s="62" t="s">
        <v>40</v>
      </c>
      <c r="H71" s="17" t="s">
        <v>129</v>
      </c>
      <c r="I71" s="17">
        <v>7</v>
      </c>
      <c r="J71" s="17">
        <v>7</v>
      </c>
      <c r="K71" s="17">
        <v>17</v>
      </c>
      <c r="L71" s="17">
        <f t="shared" si="30"/>
        <v>8</v>
      </c>
      <c r="M71" s="17">
        <f t="shared" si="31"/>
        <v>7</v>
      </c>
      <c r="N71" s="17">
        <f t="shared" si="32"/>
        <v>0.66700000000000004</v>
      </c>
      <c r="O71" s="17">
        <v>4</v>
      </c>
      <c r="P71" s="17">
        <v>3</v>
      </c>
      <c r="Q71" s="17">
        <f t="shared" si="33"/>
        <v>19</v>
      </c>
      <c r="R71" s="18">
        <f t="shared" si="34"/>
        <v>7.6669999999999998</v>
      </c>
      <c r="S71" s="17">
        <f t="shared" si="35"/>
        <v>23</v>
      </c>
      <c r="T71" s="17">
        <v>0</v>
      </c>
      <c r="U71" s="17">
        <v>0</v>
      </c>
      <c r="V71" s="17">
        <v>0</v>
      </c>
      <c r="W71" s="19">
        <f t="shared" si="36"/>
        <v>30.667000000000002</v>
      </c>
      <c r="X71" s="19"/>
      <c r="Y71" s="17">
        <f t="shared" si="37"/>
        <v>0</v>
      </c>
      <c r="Z71" s="19"/>
      <c r="AA71" s="17">
        <f t="shared" si="38"/>
        <v>0</v>
      </c>
      <c r="AB71" s="17"/>
      <c r="AC71" s="17"/>
      <c r="AD71" s="20"/>
      <c r="AE71" s="21"/>
      <c r="AF71" s="25">
        <f t="shared" si="39"/>
        <v>30.667000000000002</v>
      </c>
      <c r="AG71" s="110"/>
      <c r="AI71" s="2"/>
      <c r="AJ71" s="2"/>
    </row>
    <row r="72" spans="1:36" s="23" customFormat="1" x14ac:dyDescent="0.25">
      <c r="A72" s="76">
        <v>6</v>
      </c>
      <c r="B72" s="62">
        <v>713837</v>
      </c>
      <c r="C72" s="62" t="s">
        <v>182</v>
      </c>
      <c r="D72" s="62" t="s">
        <v>183</v>
      </c>
      <c r="E72" s="63" t="s">
        <v>38</v>
      </c>
      <c r="F72" s="62" t="s">
        <v>40</v>
      </c>
      <c r="G72" s="62" t="s">
        <v>40</v>
      </c>
      <c r="H72" s="17" t="s">
        <v>129</v>
      </c>
      <c r="I72" s="17">
        <v>13</v>
      </c>
      <c r="J72" s="17">
        <v>4</v>
      </c>
      <c r="K72" s="17">
        <v>7</v>
      </c>
      <c r="L72" s="17">
        <f t="shared" si="30"/>
        <v>4</v>
      </c>
      <c r="M72" s="17">
        <f t="shared" si="31"/>
        <v>14.5</v>
      </c>
      <c r="N72" s="17">
        <f t="shared" si="32"/>
        <v>0.5</v>
      </c>
      <c r="O72" s="17">
        <v>4</v>
      </c>
      <c r="P72" s="17">
        <v>1</v>
      </c>
      <c r="Q72" s="17">
        <f t="shared" si="33"/>
        <v>5</v>
      </c>
      <c r="R72" s="18">
        <f t="shared" si="34"/>
        <v>15</v>
      </c>
      <c r="S72" s="17">
        <f t="shared" si="35"/>
        <v>9</v>
      </c>
      <c r="T72" s="17">
        <v>0</v>
      </c>
      <c r="U72" s="17">
        <v>0</v>
      </c>
      <c r="V72" s="17">
        <v>0</v>
      </c>
      <c r="W72" s="19">
        <f t="shared" si="36"/>
        <v>24</v>
      </c>
      <c r="X72" s="19"/>
      <c r="Y72" s="17">
        <f t="shared" si="37"/>
        <v>0</v>
      </c>
      <c r="Z72" s="19" t="s">
        <v>52</v>
      </c>
      <c r="AA72" s="17">
        <f t="shared" si="38"/>
        <v>4</v>
      </c>
      <c r="AB72" s="17"/>
      <c r="AC72" s="17"/>
      <c r="AD72" s="20"/>
      <c r="AE72" s="21"/>
      <c r="AF72" s="25">
        <f t="shared" si="39"/>
        <v>28</v>
      </c>
      <c r="AG72" s="110"/>
      <c r="AI72" s="2"/>
      <c r="AJ72" s="2"/>
    </row>
    <row r="73" spans="1:36" s="23" customFormat="1" x14ac:dyDescent="0.25">
      <c r="A73" s="76">
        <v>10</v>
      </c>
      <c r="B73" s="97">
        <v>725176</v>
      </c>
      <c r="C73" s="97" t="s">
        <v>184</v>
      </c>
      <c r="D73" s="97" t="s">
        <v>140</v>
      </c>
      <c r="E73" s="63" t="s">
        <v>38</v>
      </c>
      <c r="F73" s="62" t="s">
        <v>40</v>
      </c>
      <c r="G73" s="62" t="s">
        <v>40</v>
      </c>
      <c r="H73" s="17" t="s">
        <v>129</v>
      </c>
      <c r="I73" s="17">
        <v>5</v>
      </c>
      <c r="J73" s="17">
        <v>4</v>
      </c>
      <c r="K73" s="17">
        <v>26</v>
      </c>
      <c r="L73" s="17">
        <f t="shared" si="30"/>
        <v>5</v>
      </c>
      <c r="M73" s="17">
        <f t="shared" si="31"/>
        <v>5</v>
      </c>
      <c r="N73" s="17">
        <f t="shared" si="32"/>
        <v>0.41699999999999998</v>
      </c>
      <c r="O73" s="17">
        <v>4</v>
      </c>
      <c r="P73" s="17">
        <v>1</v>
      </c>
      <c r="Q73" s="17">
        <f t="shared" si="33"/>
        <v>5</v>
      </c>
      <c r="R73" s="18">
        <f t="shared" si="34"/>
        <v>5.4169999999999998</v>
      </c>
      <c r="S73" s="17">
        <f t="shared" si="35"/>
        <v>9</v>
      </c>
      <c r="T73" s="17">
        <v>0</v>
      </c>
      <c r="U73" s="17">
        <v>0</v>
      </c>
      <c r="V73" s="17">
        <v>0</v>
      </c>
      <c r="W73" s="19">
        <f t="shared" si="36"/>
        <v>14.417</v>
      </c>
      <c r="X73" s="19"/>
      <c r="Y73" s="17">
        <f t="shared" si="37"/>
        <v>0</v>
      </c>
      <c r="Z73" s="19"/>
      <c r="AA73" s="17">
        <f t="shared" si="38"/>
        <v>0</v>
      </c>
      <c r="AB73" s="17"/>
      <c r="AC73" s="17"/>
      <c r="AD73" s="20"/>
      <c r="AE73" s="21"/>
      <c r="AF73" s="25">
        <f t="shared" si="39"/>
        <v>14.417</v>
      </c>
      <c r="AG73" s="110"/>
      <c r="AI73" s="2"/>
      <c r="AJ73" s="2"/>
    </row>
    <row r="74" spans="1:36" s="23" customFormat="1" x14ac:dyDescent="0.25">
      <c r="A74" s="76">
        <v>11</v>
      </c>
      <c r="B74" s="62">
        <v>724615</v>
      </c>
      <c r="C74" s="62" t="s">
        <v>185</v>
      </c>
      <c r="D74" s="62" t="s">
        <v>140</v>
      </c>
      <c r="E74" s="63" t="s">
        <v>38</v>
      </c>
      <c r="F74" s="62" t="s">
        <v>40</v>
      </c>
      <c r="G74" s="62" t="s">
        <v>40</v>
      </c>
      <c r="H74" s="17" t="s">
        <v>129</v>
      </c>
      <c r="I74" s="17">
        <v>10</v>
      </c>
      <c r="J74" s="17">
        <v>1</v>
      </c>
      <c r="K74" s="17">
        <v>21</v>
      </c>
      <c r="L74" s="17">
        <f t="shared" si="30"/>
        <v>2</v>
      </c>
      <c r="M74" s="17">
        <f t="shared" si="31"/>
        <v>10</v>
      </c>
      <c r="N74" s="17">
        <f t="shared" si="32"/>
        <v>0.25</v>
      </c>
      <c r="O74" s="17">
        <v>0</v>
      </c>
      <c r="P74" s="17">
        <v>0</v>
      </c>
      <c r="Q74" s="17">
        <f t="shared" si="33"/>
        <v>0</v>
      </c>
      <c r="R74" s="18">
        <f t="shared" si="34"/>
        <v>10.25</v>
      </c>
      <c r="S74" s="17">
        <f t="shared" si="35"/>
        <v>0</v>
      </c>
      <c r="T74" s="17">
        <v>0</v>
      </c>
      <c r="U74" s="17">
        <v>0</v>
      </c>
      <c r="V74" s="17">
        <v>0</v>
      </c>
      <c r="W74" s="19">
        <f t="shared" si="36"/>
        <v>10.25</v>
      </c>
      <c r="X74" s="19"/>
      <c r="Y74" s="17">
        <f t="shared" si="37"/>
        <v>0</v>
      </c>
      <c r="Z74" s="19" t="s">
        <v>40</v>
      </c>
      <c r="AA74" s="17">
        <f t="shared" si="38"/>
        <v>4</v>
      </c>
      <c r="AB74" s="17"/>
      <c r="AC74" s="17"/>
      <c r="AD74" s="20"/>
      <c r="AE74" s="21"/>
      <c r="AF74" s="25">
        <f t="shared" si="39"/>
        <v>14.25</v>
      </c>
      <c r="AG74" s="110"/>
      <c r="AI74" s="2"/>
      <c r="AJ74" s="2"/>
    </row>
    <row r="75" spans="1:36" s="23" customFormat="1" x14ac:dyDescent="0.25">
      <c r="A75" s="76">
        <v>12</v>
      </c>
      <c r="B75" s="62">
        <v>714938</v>
      </c>
      <c r="C75" s="62" t="s">
        <v>186</v>
      </c>
      <c r="D75" s="62" t="s">
        <v>187</v>
      </c>
      <c r="E75" s="63" t="s">
        <v>38</v>
      </c>
      <c r="F75" s="62" t="s">
        <v>40</v>
      </c>
      <c r="G75" s="62" t="s">
        <v>40</v>
      </c>
      <c r="H75" s="17" t="s">
        <v>129</v>
      </c>
      <c r="I75" s="17">
        <v>8</v>
      </c>
      <c r="J75" s="17">
        <v>10</v>
      </c>
      <c r="K75" s="17">
        <v>29</v>
      </c>
      <c r="L75" s="17">
        <f t="shared" si="30"/>
        <v>11</v>
      </c>
      <c r="M75" s="17">
        <f t="shared" si="31"/>
        <v>8</v>
      </c>
      <c r="N75" s="17">
        <f t="shared" si="32"/>
        <v>0.91700000000000004</v>
      </c>
      <c r="O75" s="17">
        <v>0</v>
      </c>
      <c r="P75" s="17">
        <v>0</v>
      </c>
      <c r="Q75" s="17">
        <f t="shared" si="33"/>
        <v>0</v>
      </c>
      <c r="R75" s="18">
        <f t="shared" si="34"/>
        <v>8.9169999999999998</v>
      </c>
      <c r="S75" s="17">
        <f t="shared" si="35"/>
        <v>0</v>
      </c>
      <c r="T75" s="17">
        <v>0</v>
      </c>
      <c r="U75" s="17">
        <v>0</v>
      </c>
      <c r="V75" s="17">
        <v>0</v>
      </c>
      <c r="W75" s="19">
        <f t="shared" si="36"/>
        <v>8.9169999999999998</v>
      </c>
      <c r="X75" s="19"/>
      <c r="Y75" s="17">
        <f t="shared" si="37"/>
        <v>0</v>
      </c>
      <c r="Z75" s="19" t="s">
        <v>40</v>
      </c>
      <c r="AA75" s="17">
        <v>4</v>
      </c>
      <c r="AB75" s="17"/>
      <c r="AC75" s="17"/>
      <c r="AD75" s="20"/>
      <c r="AE75" s="21" t="s">
        <v>188</v>
      </c>
      <c r="AF75" s="25">
        <f t="shared" si="39"/>
        <v>12.917</v>
      </c>
      <c r="AG75" s="110"/>
      <c r="AI75" s="2"/>
      <c r="AJ75" s="2"/>
    </row>
    <row r="76" spans="1:36" s="23" customFormat="1" ht="21.75" thickBot="1" x14ac:dyDescent="0.3">
      <c r="A76" s="77">
        <v>13</v>
      </c>
      <c r="B76" s="98">
        <v>725310</v>
      </c>
      <c r="C76" s="98" t="s">
        <v>189</v>
      </c>
      <c r="D76" s="98" t="s">
        <v>76</v>
      </c>
      <c r="E76" s="65" t="s">
        <v>38</v>
      </c>
      <c r="F76" s="64" t="s">
        <v>40</v>
      </c>
      <c r="G76" s="64" t="s">
        <v>40</v>
      </c>
      <c r="H76" s="66" t="s">
        <v>129</v>
      </c>
      <c r="I76" s="66">
        <v>4</v>
      </c>
      <c r="J76" s="66">
        <v>5</v>
      </c>
      <c r="K76" s="66">
        <v>6</v>
      </c>
      <c r="L76" s="66">
        <f t="shared" si="30"/>
        <v>5</v>
      </c>
      <c r="M76" s="66">
        <f t="shared" si="31"/>
        <v>4</v>
      </c>
      <c r="N76" s="66">
        <f t="shared" si="32"/>
        <v>0.41699999999999998</v>
      </c>
      <c r="O76" s="66">
        <v>4</v>
      </c>
      <c r="P76" s="66">
        <v>0</v>
      </c>
      <c r="Q76" s="66">
        <f t="shared" si="33"/>
        <v>0</v>
      </c>
      <c r="R76" s="67">
        <f t="shared" si="34"/>
        <v>4.4169999999999998</v>
      </c>
      <c r="S76" s="66">
        <f t="shared" si="35"/>
        <v>4</v>
      </c>
      <c r="T76" s="66">
        <v>0</v>
      </c>
      <c r="U76" s="66">
        <v>0</v>
      </c>
      <c r="V76" s="66">
        <v>0</v>
      </c>
      <c r="W76" s="68">
        <f t="shared" si="36"/>
        <v>8.4169999999999998</v>
      </c>
      <c r="X76" s="68"/>
      <c r="Y76" s="66">
        <f t="shared" si="37"/>
        <v>0</v>
      </c>
      <c r="Z76" s="68"/>
      <c r="AA76" s="66">
        <f t="shared" ref="AA76:AA111" si="40">IF(ISBLANK(Z76),0,4)</f>
        <v>0</v>
      </c>
      <c r="AB76" s="66"/>
      <c r="AC76" s="66"/>
      <c r="AD76" s="69"/>
      <c r="AE76" s="92"/>
      <c r="AF76" s="93">
        <f t="shared" si="39"/>
        <v>8.4169999999999998</v>
      </c>
      <c r="AG76" s="116"/>
      <c r="AI76" s="2"/>
      <c r="AJ76" s="2"/>
    </row>
    <row r="77" spans="1:36" s="23" customFormat="1" x14ac:dyDescent="0.25">
      <c r="A77" s="99">
        <v>1</v>
      </c>
      <c r="B77" s="71">
        <v>722130</v>
      </c>
      <c r="C77" s="71" t="s">
        <v>206</v>
      </c>
      <c r="D77" s="71" t="s">
        <v>207</v>
      </c>
      <c r="E77" s="72" t="s">
        <v>208</v>
      </c>
      <c r="F77" s="71" t="s">
        <v>40</v>
      </c>
      <c r="G77" s="71" t="s">
        <v>40</v>
      </c>
      <c r="H77" s="58" t="s">
        <v>129</v>
      </c>
      <c r="I77" s="58">
        <v>7</v>
      </c>
      <c r="J77" s="58">
        <v>11</v>
      </c>
      <c r="K77" s="58">
        <v>23</v>
      </c>
      <c r="L77" s="58">
        <f t="shared" si="30"/>
        <v>12</v>
      </c>
      <c r="M77" s="58">
        <f t="shared" si="31"/>
        <v>7</v>
      </c>
      <c r="N77" s="58">
        <f t="shared" si="32"/>
        <v>1</v>
      </c>
      <c r="O77" s="58">
        <v>4</v>
      </c>
      <c r="P77" s="58">
        <v>1</v>
      </c>
      <c r="Q77" s="58">
        <f t="shared" si="33"/>
        <v>5</v>
      </c>
      <c r="R77" s="59">
        <f t="shared" si="34"/>
        <v>8</v>
      </c>
      <c r="S77" s="58">
        <f t="shared" si="35"/>
        <v>9</v>
      </c>
      <c r="T77" s="58">
        <v>0</v>
      </c>
      <c r="U77" s="58">
        <v>0</v>
      </c>
      <c r="V77" s="58">
        <v>0</v>
      </c>
      <c r="W77" s="60">
        <f t="shared" si="36"/>
        <v>17</v>
      </c>
      <c r="X77" s="60" t="s">
        <v>40</v>
      </c>
      <c r="Y77" s="58">
        <f t="shared" si="37"/>
        <v>10</v>
      </c>
      <c r="Z77" s="60" t="s">
        <v>40</v>
      </c>
      <c r="AA77" s="58">
        <f t="shared" si="40"/>
        <v>4</v>
      </c>
      <c r="AB77" s="58"/>
      <c r="AC77" s="58"/>
      <c r="AD77" s="61"/>
      <c r="AE77" s="91"/>
      <c r="AF77" s="22">
        <f t="shared" si="39"/>
        <v>31</v>
      </c>
      <c r="AG77" s="110"/>
      <c r="AI77" s="2"/>
      <c r="AJ77" s="2"/>
    </row>
    <row r="78" spans="1:36" s="23" customFormat="1" ht="15.75" thickBot="1" x14ac:dyDescent="0.3">
      <c r="A78" s="101">
        <v>2</v>
      </c>
      <c r="B78" s="64">
        <v>722102</v>
      </c>
      <c r="C78" s="64" t="s">
        <v>209</v>
      </c>
      <c r="D78" s="64" t="s">
        <v>207</v>
      </c>
      <c r="E78" s="65" t="s">
        <v>208</v>
      </c>
      <c r="F78" s="64" t="s">
        <v>40</v>
      </c>
      <c r="G78" s="64" t="s">
        <v>40</v>
      </c>
      <c r="H78" s="66" t="s">
        <v>129</v>
      </c>
      <c r="I78" s="66">
        <v>7</v>
      </c>
      <c r="J78" s="66">
        <v>3</v>
      </c>
      <c r="K78" s="66">
        <v>8</v>
      </c>
      <c r="L78" s="66">
        <f t="shared" si="30"/>
        <v>3</v>
      </c>
      <c r="M78" s="66">
        <f t="shared" si="31"/>
        <v>7</v>
      </c>
      <c r="N78" s="66">
        <f t="shared" si="32"/>
        <v>0.25</v>
      </c>
      <c r="O78" s="66">
        <v>4</v>
      </c>
      <c r="P78" s="66">
        <v>0</v>
      </c>
      <c r="Q78" s="66">
        <f t="shared" si="33"/>
        <v>0</v>
      </c>
      <c r="R78" s="67">
        <f t="shared" si="34"/>
        <v>7.25</v>
      </c>
      <c r="S78" s="66">
        <f t="shared" si="35"/>
        <v>4</v>
      </c>
      <c r="T78" s="66">
        <v>0</v>
      </c>
      <c r="U78" s="66">
        <v>0</v>
      </c>
      <c r="V78" s="66">
        <v>0</v>
      </c>
      <c r="W78" s="68">
        <f t="shared" si="36"/>
        <v>11.25</v>
      </c>
      <c r="X78" s="68"/>
      <c r="Y78" s="66">
        <f t="shared" si="37"/>
        <v>0</v>
      </c>
      <c r="Z78" s="68"/>
      <c r="AA78" s="66">
        <f t="shared" si="40"/>
        <v>0</v>
      </c>
      <c r="AB78" s="66"/>
      <c r="AC78" s="66"/>
      <c r="AD78" s="69"/>
      <c r="AE78" s="92" t="s">
        <v>164</v>
      </c>
      <c r="AF78" s="93">
        <f t="shared" si="39"/>
        <v>11.25</v>
      </c>
      <c r="AG78" s="110"/>
      <c r="AI78" s="2"/>
      <c r="AJ78" s="2"/>
    </row>
    <row r="79" spans="1:36" s="23" customFormat="1" x14ac:dyDescent="0.25">
      <c r="A79" s="96">
        <v>1</v>
      </c>
      <c r="B79" s="71">
        <v>558976</v>
      </c>
      <c r="C79" s="100" t="s">
        <v>127</v>
      </c>
      <c r="D79" s="71" t="s">
        <v>128</v>
      </c>
      <c r="E79" s="72" t="s">
        <v>45</v>
      </c>
      <c r="F79" s="71" t="s">
        <v>40</v>
      </c>
      <c r="G79" s="71" t="s">
        <v>40</v>
      </c>
      <c r="H79" s="58" t="s">
        <v>129</v>
      </c>
      <c r="I79" s="58">
        <v>37</v>
      </c>
      <c r="J79" s="58">
        <v>9</v>
      </c>
      <c r="K79" s="58">
        <v>12</v>
      </c>
      <c r="L79" s="58">
        <f t="shared" si="30"/>
        <v>9</v>
      </c>
      <c r="M79" s="58">
        <f t="shared" si="31"/>
        <v>59</v>
      </c>
      <c r="N79" s="58">
        <f t="shared" si="32"/>
        <v>1.5</v>
      </c>
      <c r="O79" s="58">
        <v>4</v>
      </c>
      <c r="P79" s="58">
        <v>0</v>
      </c>
      <c r="Q79" s="58">
        <f t="shared" si="33"/>
        <v>0</v>
      </c>
      <c r="R79" s="59">
        <f t="shared" si="34"/>
        <v>60.5</v>
      </c>
      <c r="S79" s="58">
        <f t="shared" si="35"/>
        <v>4</v>
      </c>
      <c r="T79" s="58">
        <v>0</v>
      </c>
      <c r="U79" s="58">
        <v>0</v>
      </c>
      <c r="V79" s="58">
        <v>0</v>
      </c>
      <c r="W79" s="60">
        <f t="shared" si="36"/>
        <v>64.5</v>
      </c>
      <c r="X79" s="60" t="s">
        <v>65</v>
      </c>
      <c r="Y79" s="58">
        <f t="shared" si="37"/>
        <v>10</v>
      </c>
      <c r="Z79" s="60" t="s">
        <v>65</v>
      </c>
      <c r="AA79" s="58">
        <f t="shared" si="40"/>
        <v>4</v>
      </c>
      <c r="AB79" s="58"/>
      <c r="AC79" s="58"/>
      <c r="AD79" s="61"/>
      <c r="AE79" s="91"/>
      <c r="AF79" s="22">
        <f t="shared" si="39"/>
        <v>78.5</v>
      </c>
      <c r="AG79" s="110"/>
      <c r="AI79" s="2"/>
      <c r="AJ79" s="2"/>
    </row>
    <row r="80" spans="1:36" s="23" customFormat="1" x14ac:dyDescent="0.25">
      <c r="A80" s="96">
        <v>2</v>
      </c>
      <c r="B80" s="62">
        <v>584268</v>
      </c>
      <c r="C80" s="97" t="s">
        <v>130</v>
      </c>
      <c r="D80" s="62" t="s">
        <v>131</v>
      </c>
      <c r="E80" s="63" t="s">
        <v>45</v>
      </c>
      <c r="F80" s="62" t="s">
        <v>40</v>
      </c>
      <c r="G80" s="62" t="s">
        <v>40</v>
      </c>
      <c r="H80" s="17" t="s">
        <v>129</v>
      </c>
      <c r="I80" s="17">
        <v>31</v>
      </c>
      <c r="J80" s="17">
        <v>0</v>
      </c>
      <c r="K80" s="17">
        <v>29</v>
      </c>
      <c r="L80" s="17">
        <f t="shared" si="30"/>
        <v>1</v>
      </c>
      <c r="M80" s="17">
        <f t="shared" si="31"/>
        <v>47</v>
      </c>
      <c r="N80" s="17">
        <f t="shared" si="32"/>
        <v>0.16700000000000001</v>
      </c>
      <c r="O80" s="17">
        <v>4</v>
      </c>
      <c r="P80" s="17">
        <v>0</v>
      </c>
      <c r="Q80" s="17">
        <f t="shared" si="33"/>
        <v>0</v>
      </c>
      <c r="R80" s="18">
        <f t="shared" si="34"/>
        <v>47.167000000000002</v>
      </c>
      <c r="S80" s="17">
        <f t="shared" si="35"/>
        <v>4</v>
      </c>
      <c r="T80" s="17">
        <v>0</v>
      </c>
      <c r="U80" s="17">
        <v>0</v>
      </c>
      <c r="V80" s="17">
        <v>0</v>
      </c>
      <c r="W80" s="19">
        <f t="shared" si="36"/>
        <v>51.167000000000002</v>
      </c>
      <c r="X80" s="19" t="s">
        <v>40</v>
      </c>
      <c r="Y80" s="17">
        <f t="shared" si="37"/>
        <v>10</v>
      </c>
      <c r="Z80" s="19" t="s">
        <v>40</v>
      </c>
      <c r="AA80" s="17">
        <f t="shared" si="40"/>
        <v>4</v>
      </c>
      <c r="AB80" s="17"/>
      <c r="AC80" s="17"/>
      <c r="AD80" s="20"/>
      <c r="AE80" s="21"/>
      <c r="AF80" s="25">
        <f t="shared" si="39"/>
        <v>65.167000000000002</v>
      </c>
      <c r="AG80" s="110"/>
      <c r="AI80" s="2"/>
      <c r="AJ80" s="2"/>
    </row>
    <row r="81" spans="1:36" s="23" customFormat="1" x14ac:dyDescent="0.25">
      <c r="A81" s="96">
        <v>3</v>
      </c>
      <c r="B81" s="62">
        <v>578117</v>
      </c>
      <c r="C81" s="97" t="s">
        <v>221</v>
      </c>
      <c r="D81" s="62" t="s">
        <v>120</v>
      </c>
      <c r="E81" s="63" t="s">
        <v>45</v>
      </c>
      <c r="F81" s="62" t="s">
        <v>40</v>
      </c>
      <c r="G81" s="62" t="s">
        <v>40</v>
      </c>
      <c r="H81" s="17" t="s">
        <v>129</v>
      </c>
      <c r="I81" s="17">
        <v>30</v>
      </c>
      <c r="J81" s="17">
        <v>5</v>
      </c>
      <c r="K81" s="17">
        <v>19</v>
      </c>
      <c r="L81" s="17">
        <f t="shared" si="30"/>
        <v>6</v>
      </c>
      <c r="M81" s="17">
        <f t="shared" si="31"/>
        <v>45</v>
      </c>
      <c r="N81" s="17">
        <f t="shared" si="32"/>
        <v>1</v>
      </c>
      <c r="O81" s="17">
        <v>4</v>
      </c>
      <c r="P81" s="17">
        <v>0</v>
      </c>
      <c r="Q81" s="17">
        <f t="shared" si="33"/>
        <v>0</v>
      </c>
      <c r="R81" s="18">
        <f t="shared" si="34"/>
        <v>46</v>
      </c>
      <c r="S81" s="17">
        <f t="shared" si="35"/>
        <v>4</v>
      </c>
      <c r="T81" s="17">
        <v>0</v>
      </c>
      <c r="U81" s="17">
        <v>0</v>
      </c>
      <c r="V81" s="17">
        <v>0</v>
      </c>
      <c r="W81" s="19">
        <f t="shared" si="36"/>
        <v>50</v>
      </c>
      <c r="X81" s="19"/>
      <c r="Y81" s="17">
        <v>0</v>
      </c>
      <c r="Z81" s="19" t="s">
        <v>65</v>
      </c>
      <c r="AA81" s="17">
        <v>4</v>
      </c>
      <c r="AB81" s="17"/>
      <c r="AC81" s="17"/>
      <c r="AD81" s="20"/>
      <c r="AE81" s="21"/>
      <c r="AF81" s="25">
        <f t="shared" si="39"/>
        <v>54</v>
      </c>
      <c r="AG81" s="110"/>
      <c r="AI81" s="2"/>
      <c r="AJ81" s="2"/>
    </row>
    <row r="82" spans="1:36" s="23" customFormat="1" x14ac:dyDescent="0.25">
      <c r="A82" s="96">
        <v>4</v>
      </c>
      <c r="B82" s="62">
        <v>594999</v>
      </c>
      <c r="C82" s="97" t="s">
        <v>132</v>
      </c>
      <c r="D82" s="62" t="s">
        <v>133</v>
      </c>
      <c r="E82" s="63" t="s">
        <v>45</v>
      </c>
      <c r="F82" s="62" t="s">
        <v>40</v>
      </c>
      <c r="G82" s="62" t="s">
        <v>40</v>
      </c>
      <c r="H82" s="17" t="s">
        <v>129</v>
      </c>
      <c r="I82" s="17">
        <v>24</v>
      </c>
      <c r="J82" s="17">
        <v>0</v>
      </c>
      <c r="K82" s="17">
        <v>1</v>
      </c>
      <c r="L82" s="17">
        <f t="shared" si="30"/>
        <v>0</v>
      </c>
      <c r="M82" s="17">
        <f t="shared" si="31"/>
        <v>33</v>
      </c>
      <c r="N82" s="17">
        <f t="shared" si="32"/>
        <v>0</v>
      </c>
      <c r="O82" s="17">
        <v>4</v>
      </c>
      <c r="P82" s="17">
        <v>2</v>
      </c>
      <c r="Q82" s="17">
        <f t="shared" si="33"/>
        <v>11</v>
      </c>
      <c r="R82" s="18">
        <f t="shared" si="34"/>
        <v>33</v>
      </c>
      <c r="S82" s="17">
        <f t="shared" si="35"/>
        <v>15</v>
      </c>
      <c r="T82" s="17">
        <v>0</v>
      </c>
      <c r="U82" s="17">
        <v>0</v>
      </c>
      <c r="V82" s="17">
        <v>0</v>
      </c>
      <c r="W82" s="19">
        <f t="shared" si="36"/>
        <v>48</v>
      </c>
      <c r="X82" s="19"/>
      <c r="Y82" s="17">
        <f t="shared" si="37"/>
        <v>0</v>
      </c>
      <c r="Z82" s="19" t="s">
        <v>40</v>
      </c>
      <c r="AA82" s="17">
        <f t="shared" si="40"/>
        <v>4</v>
      </c>
      <c r="AB82" s="17"/>
      <c r="AC82" s="17"/>
      <c r="AD82" s="20"/>
      <c r="AE82" s="21"/>
      <c r="AF82" s="25">
        <f t="shared" si="39"/>
        <v>52</v>
      </c>
      <c r="AG82" s="110"/>
      <c r="AI82" s="2"/>
      <c r="AJ82" s="2"/>
    </row>
    <row r="83" spans="1:36" s="23" customFormat="1" x14ac:dyDescent="0.25">
      <c r="A83" s="96">
        <v>5</v>
      </c>
      <c r="B83" s="62">
        <v>593640</v>
      </c>
      <c r="C83" s="97" t="s">
        <v>134</v>
      </c>
      <c r="D83" s="62" t="s">
        <v>135</v>
      </c>
      <c r="E83" s="63" t="s">
        <v>45</v>
      </c>
      <c r="F83" s="62" t="s">
        <v>40</v>
      </c>
      <c r="G83" s="62" t="s">
        <v>40</v>
      </c>
      <c r="H83" s="17" t="s">
        <v>129</v>
      </c>
      <c r="I83" s="17">
        <v>23</v>
      </c>
      <c r="J83" s="17">
        <v>1</v>
      </c>
      <c r="K83" s="17">
        <v>20</v>
      </c>
      <c r="L83" s="17">
        <f t="shared" si="30"/>
        <v>2</v>
      </c>
      <c r="M83" s="17">
        <f t="shared" si="31"/>
        <v>31</v>
      </c>
      <c r="N83" s="17">
        <f t="shared" si="32"/>
        <v>0.33300000000000002</v>
      </c>
      <c r="O83" s="17">
        <v>4</v>
      </c>
      <c r="P83" s="17">
        <v>1</v>
      </c>
      <c r="Q83" s="17">
        <f t="shared" si="33"/>
        <v>5</v>
      </c>
      <c r="R83" s="18">
        <f t="shared" si="34"/>
        <v>31.332999999999998</v>
      </c>
      <c r="S83" s="17">
        <f t="shared" si="35"/>
        <v>9</v>
      </c>
      <c r="T83" s="17">
        <v>0</v>
      </c>
      <c r="U83" s="17">
        <v>0</v>
      </c>
      <c r="V83" s="17">
        <v>0</v>
      </c>
      <c r="W83" s="19">
        <f t="shared" si="36"/>
        <v>40.332999999999998</v>
      </c>
      <c r="X83" s="18" t="s">
        <v>47</v>
      </c>
      <c r="Y83" s="17">
        <f t="shared" si="37"/>
        <v>10</v>
      </c>
      <c r="Z83" s="18"/>
      <c r="AA83" s="17">
        <f t="shared" si="40"/>
        <v>0</v>
      </c>
      <c r="AB83" s="17"/>
      <c r="AC83" s="17"/>
      <c r="AD83" s="20"/>
      <c r="AE83" s="21"/>
      <c r="AF83" s="25">
        <f t="shared" si="39"/>
        <v>50.332999999999998</v>
      </c>
      <c r="AG83" s="115"/>
      <c r="AI83" s="2"/>
      <c r="AJ83" s="2"/>
    </row>
    <row r="84" spans="1:36" s="23" customFormat="1" x14ac:dyDescent="0.25">
      <c r="A84" s="96">
        <v>6</v>
      </c>
      <c r="B84" s="62">
        <v>614452</v>
      </c>
      <c r="C84" s="97" t="s">
        <v>136</v>
      </c>
      <c r="D84" s="62" t="s">
        <v>110</v>
      </c>
      <c r="E84" s="63" t="s">
        <v>45</v>
      </c>
      <c r="F84" s="62" t="s">
        <v>40</v>
      </c>
      <c r="G84" s="62" t="s">
        <v>40</v>
      </c>
      <c r="H84" s="17" t="s">
        <v>129</v>
      </c>
      <c r="I84" s="17">
        <v>18</v>
      </c>
      <c r="J84" s="17">
        <v>3</v>
      </c>
      <c r="K84" s="17">
        <v>17</v>
      </c>
      <c r="L84" s="17">
        <f t="shared" si="30"/>
        <v>4</v>
      </c>
      <c r="M84" s="17">
        <f t="shared" si="31"/>
        <v>22</v>
      </c>
      <c r="N84" s="17">
        <f t="shared" si="32"/>
        <v>0.5</v>
      </c>
      <c r="O84" s="17">
        <v>4</v>
      </c>
      <c r="P84" s="17">
        <v>2</v>
      </c>
      <c r="Q84" s="17">
        <f t="shared" si="33"/>
        <v>11</v>
      </c>
      <c r="R84" s="18">
        <f t="shared" si="34"/>
        <v>22.5</v>
      </c>
      <c r="S84" s="17">
        <f t="shared" si="35"/>
        <v>15</v>
      </c>
      <c r="T84" s="17">
        <v>0</v>
      </c>
      <c r="U84" s="17">
        <v>0</v>
      </c>
      <c r="V84" s="17">
        <v>0</v>
      </c>
      <c r="W84" s="19">
        <f t="shared" si="36"/>
        <v>37.5</v>
      </c>
      <c r="X84" s="19" t="s">
        <v>40</v>
      </c>
      <c r="Y84" s="17">
        <f t="shared" si="37"/>
        <v>10</v>
      </c>
      <c r="Z84" s="19"/>
      <c r="AA84" s="17">
        <f t="shared" si="40"/>
        <v>0</v>
      </c>
      <c r="AB84" s="17"/>
      <c r="AC84" s="17"/>
      <c r="AD84" s="20"/>
      <c r="AE84" s="21"/>
      <c r="AF84" s="25">
        <f t="shared" si="39"/>
        <v>47.5</v>
      </c>
      <c r="AG84" s="115"/>
      <c r="AI84" s="2"/>
      <c r="AJ84" s="2"/>
    </row>
    <row r="85" spans="1:36" x14ac:dyDescent="0.25">
      <c r="A85" s="96">
        <v>7</v>
      </c>
      <c r="B85" s="62">
        <v>578509</v>
      </c>
      <c r="C85" s="97" t="s">
        <v>137</v>
      </c>
      <c r="D85" s="62" t="s">
        <v>138</v>
      </c>
      <c r="E85" s="63" t="s">
        <v>45</v>
      </c>
      <c r="F85" s="62" t="s">
        <v>40</v>
      </c>
      <c r="G85" s="62" t="s">
        <v>40</v>
      </c>
      <c r="H85" s="17" t="s">
        <v>129</v>
      </c>
      <c r="I85" s="17">
        <v>30</v>
      </c>
      <c r="J85" s="17">
        <v>10</v>
      </c>
      <c r="K85" s="17">
        <v>9</v>
      </c>
      <c r="L85" s="17">
        <f t="shared" si="30"/>
        <v>10</v>
      </c>
      <c r="M85" s="17">
        <f t="shared" si="31"/>
        <v>45</v>
      </c>
      <c r="N85" s="17">
        <f t="shared" si="32"/>
        <v>1.667</v>
      </c>
      <c r="O85" s="17">
        <v>0</v>
      </c>
      <c r="P85" s="17">
        <v>0</v>
      </c>
      <c r="Q85" s="17">
        <f t="shared" si="33"/>
        <v>0</v>
      </c>
      <c r="R85" s="18">
        <f t="shared" si="34"/>
        <v>46.667000000000002</v>
      </c>
      <c r="S85" s="17">
        <f t="shared" si="35"/>
        <v>0</v>
      </c>
      <c r="T85" s="17">
        <v>0</v>
      </c>
      <c r="U85" s="17">
        <v>0</v>
      </c>
      <c r="V85" s="17">
        <v>0</v>
      </c>
      <c r="W85" s="19">
        <f t="shared" si="36"/>
        <v>46.667000000000002</v>
      </c>
      <c r="X85" s="19"/>
      <c r="Y85" s="17">
        <f t="shared" si="37"/>
        <v>0</v>
      </c>
      <c r="Z85" s="19"/>
      <c r="AA85" s="17">
        <f t="shared" si="40"/>
        <v>0</v>
      </c>
      <c r="AB85" s="17"/>
      <c r="AC85" s="17"/>
      <c r="AD85" s="20"/>
      <c r="AE85" s="21"/>
      <c r="AF85" s="25">
        <f t="shared" si="39"/>
        <v>46.667000000000002</v>
      </c>
      <c r="AG85" s="115"/>
    </row>
    <row r="86" spans="1:36" x14ac:dyDescent="0.25">
      <c r="A86" s="96">
        <v>8</v>
      </c>
      <c r="B86" s="62">
        <v>598439</v>
      </c>
      <c r="C86" s="97" t="s">
        <v>139</v>
      </c>
      <c r="D86" s="62" t="s">
        <v>140</v>
      </c>
      <c r="E86" s="63" t="s">
        <v>45</v>
      </c>
      <c r="F86" s="62" t="s">
        <v>40</v>
      </c>
      <c r="G86" s="62" t="s">
        <v>40</v>
      </c>
      <c r="H86" s="17" t="s">
        <v>129</v>
      </c>
      <c r="I86" s="17">
        <v>24</v>
      </c>
      <c r="J86" s="17">
        <v>8</v>
      </c>
      <c r="K86" s="17">
        <v>9</v>
      </c>
      <c r="L86" s="17">
        <f t="shared" ref="L86:L111" si="41">J86+IF(K86&lt;15,0,1)</f>
        <v>8</v>
      </c>
      <c r="M86" s="17">
        <f t="shared" ref="M86:M111" si="42">IF(I86&lt;=10,I86,IF(I86&lt;=20,10+(I86-10)*1.5,25+(I86-20)*2))</f>
        <v>33</v>
      </c>
      <c r="N86" s="17">
        <f t="shared" ref="N86:N111" si="43">ROUND(IF(I86&lt;10,L86*1/12,IF(I86&lt;20,L86*1.5/12,L86*2/12)),3)</f>
        <v>1.333</v>
      </c>
      <c r="O86" s="17">
        <v>4</v>
      </c>
      <c r="P86" s="17">
        <v>0</v>
      </c>
      <c r="Q86" s="17">
        <f t="shared" ref="Q86:Q111" si="44">IFERROR(VLOOKUP(P86,AI$4:AJ$21,2,),0)</f>
        <v>0</v>
      </c>
      <c r="R86" s="18">
        <f t="shared" ref="R86:R111" si="45">M86+N86</f>
        <v>34.332999999999998</v>
      </c>
      <c r="S86" s="17">
        <f t="shared" ref="S86:S111" si="46">O86+Q86</f>
        <v>4</v>
      </c>
      <c r="T86" s="17">
        <v>0</v>
      </c>
      <c r="U86" s="17">
        <v>0</v>
      </c>
      <c r="V86" s="17">
        <v>0</v>
      </c>
      <c r="W86" s="19">
        <f t="shared" ref="W86:W111" si="47">SUM(R86:V86)</f>
        <v>38.332999999999998</v>
      </c>
      <c r="X86" s="19"/>
      <c r="Y86" s="17">
        <f t="shared" ref="Y86:Y111" si="48">IF(ISBLANK(X86),0,10)</f>
        <v>0</v>
      </c>
      <c r="Z86" s="19" t="s">
        <v>52</v>
      </c>
      <c r="AA86" s="17">
        <f t="shared" si="40"/>
        <v>4</v>
      </c>
      <c r="AB86" s="17"/>
      <c r="AC86" s="17"/>
      <c r="AD86" s="20"/>
      <c r="AE86" s="21"/>
      <c r="AF86" s="25">
        <f t="shared" ref="AF86:AF107" si="49">W86+Y86+AA86+AC86</f>
        <v>42.332999999999998</v>
      </c>
      <c r="AG86" s="115"/>
    </row>
    <row r="87" spans="1:36" x14ac:dyDescent="0.25">
      <c r="A87" s="96">
        <v>9</v>
      </c>
      <c r="B87" s="62">
        <v>599002</v>
      </c>
      <c r="C87" s="97" t="s">
        <v>141</v>
      </c>
      <c r="D87" s="62" t="s">
        <v>142</v>
      </c>
      <c r="E87" s="63" t="s">
        <v>45</v>
      </c>
      <c r="F87" s="62" t="s">
        <v>40</v>
      </c>
      <c r="G87" s="62" t="s">
        <v>40</v>
      </c>
      <c r="H87" s="17" t="s">
        <v>129</v>
      </c>
      <c r="I87" s="17">
        <v>24</v>
      </c>
      <c r="J87" s="17">
        <v>9</v>
      </c>
      <c r="K87" s="17">
        <v>21</v>
      </c>
      <c r="L87" s="17">
        <f t="shared" si="41"/>
        <v>10</v>
      </c>
      <c r="M87" s="17">
        <f t="shared" si="42"/>
        <v>33</v>
      </c>
      <c r="N87" s="17">
        <f t="shared" si="43"/>
        <v>1.667</v>
      </c>
      <c r="O87" s="17">
        <v>0</v>
      </c>
      <c r="P87" s="17">
        <v>0</v>
      </c>
      <c r="Q87" s="17">
        <f t="shared" si="44"/>
        <v>0</v>
      </c>
      <c r="R87" s="18">
        <f t="shared" si="45"/>
        <v>34.667000000000002</v>
      </c>
      <c r="S87" s="17">
        <f t="shared" si="46"/>
        <v>0</v>
      </c>
      <c r="T87" s="17">
        <v>0</v>
      </c>
      <c r="U87" s="17">
        <v>0</v>
      </c>
      <c r="V87" s="17">
        <v>0</v>
      </c>
      <c r="W87" s="19">
        <f t="shared" si="47"/>
        <v>34.667000000000002</v>
      </c>
      <c r="X87" s="19"/>
      <c r="Y87" s="17">
        <f t="shared" si="48"/>
        <v>0</v>
      </c>
      <c r="Z87" s="19" t="s">
        <v>52</v>
      </c>
      <c r="AA87" s="17">
        <f t="shared" si="40"/>
        <v>4</v>
      </c>
      <c r="AB87" s="17"/>
      <c r="AC87" s="17"/>
      <c r="AD87" s="20"/>
      <c r="AE87" s="21"/>
      <c r="AF87" s="25">
        <f t="shared" si="49"/>
        <v>38.667000000000002</v>
      </c>
      <c r="AG87" s="114"/>
    </row>
    <row r="88" spans="1:36" x14ac:dyDescent="0.25">
      <c r="A88" s="96">
        <v>10</v>
      </c>
      <c r="B88" s="62">
        <v>604927</v>
      </c>
      <c r="C88" s="97" t="s">
        <v>143</v>
      </c>
      <c r="D88" s="62" t="s">
        <v>144</v>
      </c>
      <c r="E88" s="63" t="s">
        <v>45</v>
      </c>
      <c r="F88" s="62" t="s">
        <v>40</v>
      </c>
      <c r="G88" s="62" t="s">
        <v>40</v>
      </c>
      <c r="H88" s="17" t="s">
        <v>129</v>
      </c>
      <c r="I88" s="17">
        <v>22</v>
      </c>
      <c r="J88" s="17">
        <v>1</v>
      </c>
      <c r="K88" s="17">
        <v>20</v>
      </c>
      <c r="L88" s="17">
        <f t="shared" si="41"/>
        <v>2</v>
      </c>
      <c r="M88" s="17">
        <f t="shared" si="42"/>
        <v>29</v>
      </c>
      <c r="N88" s="17">
        <f t="shared" si="43"/>
        <v>0.33300000000000002</v>
      </c>
      <c r="O88" s="17">
        <v>0</v>
      </c>
      <c r="P88" s="17">
        <v>0</v>
      </c>
      <c r="Q88" s="17">
        <f t="shared" si="44"/>
        <v>0</v>
      </c>
      <c r="R88" s="18">
        <f t="shared" si="45"/>
        <v>29.332999999999998</v>
      </c>
      <c r="S88" s="17">
        <f t="shared" si="46"/>
        <v>0</v>
      </c>
      <c r="T88" s="17">
        <v>0</v>
      </c>
      <c r="U88" s="17">
        <v>0</v>
      </c>
      <c r="V88" s="17">
        <v>0</v>
      </c>
      <c r="W88" s="19">
        <f t="shared" si="47"/>
        <v>29.332999999999998</v>
      </c>
      <c r="X88" s="19"/>
      <c r="Y88" s="17">
        <f t="shared" si="48"/>
        <v>0</v>
      </c>
      <c r="Z88" s="19"/>
      <c r="AA88" s="17">
        <f t="shared" si="40"/>
        <v>0</v>
      </c>
      <c r="AB88" s="17"/>
      <c r="AC88" s="17"/>
      <c r="AD88" s="20"/>
      <c r="AE88" s="21"/>
      <c r="AF88" s="25">
        <f t="shared" si="49"/>
        <v>29.332999999999998</v>
      </c>
      <c r="AG88" s="115"/>
    </row>
    <row r="89" spans="1:36" x14ac:dyDescent="0.25">
      <c r="A89" s="96">
        <v>11</v>
      </c>
      <c r="B89" s="62">
        <v>717934</v>
      </c>
      <c r="C89" s="97" t="s">
        <v>145</v>
      </c>
      <c r="D89" s="62" t="s">
        <v>146</v>
      </c>
      <c r="E89" s="63" t="s">
        <v>45</v>
      </c>
      <c r="F89" s="62" t="s">
        <v>40</v>
      </c>
      <c r="G89" s="62" t="s">
        <v>40</v>
      </c>
      <c r="H89" s="17" t="s">
        <v>129</v>
      </c>
      <c r="I89" s="17">
        <v>8</v>
      </c>
      <c r="J89" s="17">
        <v>4</v>
      </c>
      <c r="K89" s="17">
        <v>18</v>
      </c>
      <c r="L89" s="17">
        <f t="shared" si="41"/>
        <v>5</v>
      </c>
      <c r="M89" s="17">
        <f t="shared" si="42"/>
        <v>8</v>
      </c>
      <c r="N89" s="17">
        <f t="shared" si="43"/>
        <v>0.41699999999999998</v>
      </c>
      <c r="O89" s="17">
        <v>4</v>
      </c>
      <c r="P89" s="17">
        <v>0</v>
      </c>
      <c r="Q89" s="17">
        <f t="shared" si="44"/>
        <v>0</v>
      </c>
      <c r="R89" s="18">
        <f t="shared" si="45"/>
        <v>8.4169999999999998</v>
      </c>
      <c r="S89" s="17">
        <f t="shared" si="46"/>
        <v>4</v>
      </c>
      <c r="T89" s="17">
        <v>0</v>
      </c>
      <c r="U89" s="17">
        <v>0</v>
      </c>
      <c r="V89" s="17">
        <v>0</v>
      </c>
      <c r="W89" s="19">
        <f t="shared" si="47"/>
        <v>12.417</v>
      </c>
      <c r="X89" s="19" t="s">
        <v>40</v>
      </c>
      <c r="Y89" s="17">
        <f t="shared" si="48"/>
        <v>10</v>
      </c>
      <c r="Z89" s="19" t="s">
        <v>40</v>
      </c>
      <c r="AA89" s="17">
        <f t="shared" si="40"/>
        <v>4</v>
      </c>
      <c r="AB89" s="17"/>
      <c r="AC89" s="17"/>
      <c r="AD89" s="20"/>
      <c r="AE89" s="21"/>
      <c r="AF89" s="25">
        <f t="shared" si="49"/>
        <v>26.417000000000002</v>
      </c>
      <c r="AG89" s="115"/>
    </row>
    <row r="90" spans="1:36" x14ac:dyDescent="0.25">
      <c r="A90" s="96">
        <v>12</v>
      </c>
      <c r="B90" s="62">
        <v>716627</v>
      </c>
      <c r="C90" s="97" t="s">
        <v>147</v>
      </c>
      <c r="D90" s="62" t="s">
        <v>148</v>
      </c>
      <c r="E90" s="63" t="s">
        <v>45</v>
      </c>
      <c r="F90" s="62" t="s">
        <v>40</v>
      </c>
      <c r="G90" s="62" t="s">
        <v>40</v>
      </c>
      <c r="H90" s="17" t="s">
        <v>129</v>
      </c>
      <c r="I90" s="17">
        <v>10</v>
      </c>
      <c r="J90" s="17">
        <v>1</v>
      </c>
      <c r="K90" s="17">
        <v>27</v>
      </c>
      <c r="L90" s="17">
        <f t="shared" si="41"/>
        <v>2</v>
      </c>
      <c r="M90" s="17">
        <f t="shared" si="42"/>
        <v>10</v>
      </c>
      <c r="N90" s="17">
        <f t="shared" si="43"/>
        <v>0.25</v>
      </c>
      <c r="O90" s="17">
        <v>4</v>
      </c>
      <c r="P90" s="17">
        <v>1</v>
      </c>
      <c r="Q90" s="17">
        <f t="shared" si="44"/>
        <v>5</v>
      </c>
      <c r="R90" s="18">
        <f t="shared" si="45"/>
        <v>10.25</v>
      </c>
      <c r="S90" s="17">
        <f t="shared" si="46"/>
        <v>9</v>
      </c>
      <c r="T90" s="17">
        <v>0</v>
      </c>
      <c r="U90" s="17">
        <v>0</v>
      </c>
      <c r="V90" s="17">
        <v>0</v>
      </c>
      <c r="W90" s="19">
        <f t="shared" si="47"/>
        <v>19.25</v>
      </c>
      <c r="X90" s="19"/>
      <c r="Y90" s="17">
        <f t="shared" si="48"/>
        <v>0</v>
      </c>
      <c r="Z90" s="19" t="s">
        <v>40</v>
      </c>
      <c r="AA90" s="17">
        <f t="shared" si="40"/>
        <v>4</v>
      </c>
      <c r="AB90" s="17"/>
      <c r="AC90" s="17"/>
      <c r="AD90" s="20"/>
      <c r="AE90" s="21"/>
      <c r="AF90" s="25">
        <f t="shared" si="49"/>
        <v>23.25</v>
      </c>
      <c r="AG90" s="115"/>
    </row>
    <row r="91" spans="1:36" x14ac:dyDescent="0.25">
      <c r="A91" s="96">
        <v>13</v>
      </c>
      <c r="B91" s="62">
        <v>617177</v>
      </c>
      <c r="C91" s="97" t="s">
        <v>113</v>
      </c>
      <c r="D91" s="62" t="s">
        <v>140</v>
      </c>
      <c r="E91" s="63" t="s">
        <v>45</v>
      </c>
      <c r="F91" s="62" t="s">
        <v>40</v>
      </c>
      <c r="G91" s="62" t="s">
        <v>40</v>
      </c>
      <c r="H91" s="17" t="s">
        <v>129</v>
      </c>
      <c r="I91" s="17">
        <v>18</v>
      </c>
      <c r="J91" s="17">
        <v>4</v>
      </c>
      <c r="K91" s="17">
        <v>3</v>
      </c>
      <c r="L91" s="17">
        <f t="shared" si="41"/>
        <v>4</v>
      </c>
      <c r="M91" s="17">
        <f t="shared" si="42"/>
        <v>22</v>
      </c>
      <c r="N91" s="17">
        <f t="shared" si="43"/>
        <v>0.5</v>
      </c>
      <c r="O91" s="17">
        <v>0</v>
      </c>
      <c r="P91" s="17">
        <v>0</v>
      </c>
      <c r="Q91" s="17">
        <f t="shared" si="44"/>
        <v>0</v>
      </c>
      <c r="R91" s="18">
        <f t="shared" si="45"/>
        <v>22.5</v>
      </c>
      <c r="S91" s="17">
        <f t="shared" si="46"/>
        <v>0</v>
      </c>
      <c r="T91" s="17">
        <v>0</v>
      </c>
      <c r="U91" s="17">
        <v>0</v>
      </c>
      <c r="V91" s="17">
        <v>0</v>
      </c>
      <c r="W91" s="19">
        <f t="shared" si="47"/>
        <v>22.5</v>
      </c>
      <c r="X91" s="19"/>
      <c r="Y91" s="17">
        <f t="shared" si="48"/>
        <v>0</v>
      </c>
      <c r="Z91" s="19"/>
      <c r="AA91" s="17">
        <f t="shared" si="40"/>
        <v>0</v>
      </c>
      <c r="AB91" s="17"/>
      <c r="AC91" s="17"/>
      <c r="AD91" s="20"/>
      <c r="AE91" s="21"/>
      <c r="AF91" s="25">
        <f t="shared" si="49"/>
        <v>22.5</v>
      </c>
      <c r="AG91" s="115"/>
    </row>
    <row r="92" spans="1:36" x14ac:dyDescent="0.25">
      <c r="A92" s="96">
        <v>14</v>
      </c>
      <c r="B92" s="62">
        <v>618498</v>
      </c>
      <c r="C92" s="97" t="s">
        <v>149</v>
      </c>
      <c r="D92" s="62" t="s">
        <v>150</v>
      </c>
      <c r="E92" s="63" t="s">
        <v>45</v>
      </c>
      <c r="F92" s="62" t="s">
        <v>40</v>
      </c>
      <c r="G92" s="62" t="s">
        <v>40</v>
      </c>
      <c r="H92" s="17" t="s">
        <v>129</v>
      </c>
      <c r="I92" s="17">
        <v>17</v>
      </c>
      <c r="J92" s="17">
        <v>3</v>
      </c>
      <c r="K92" s="17">
        <v>27</v>
      </c>
      <c r="L92" s="17">
        <f t="shared" si="41"/>
        <v>4</v>
      </c>
      <c r="M92" s="17">
        <f t="shared" si="42"/>
        <v>20.5</v>
      </c>
      <c r="N92" s="17">
        <f t="shared" si="43"/>
        <v>0.5</v>
      </c>
      <c r="O92" s="17">
        <v>0</v>
      </c>
      <c r="P92" s="17">
        <v>0</v>
      </c>
      <c r="Q92" s="17">
        <f t="shared" si="44"/>
        <v>0</v>
      </c>
      <c r="R92" s="18">
        <f t="shared" si="45"/>
        <v>21</v>
      </c>
      <c r="S92" s="17">
        <f t="shared" si="46"/>
        <v>0</v>
      </c>
      <c r="T92" s="17">
        <v>0</v>
      </c>
      <c r="U92" s="17">
        <v>0</v>
      </c>
      <c r="V92" s="17">
        <v>0</v>
      </c>
      <c r="W92" s="19">
        <f t="shared" si="47"/>
        <v>21</v>
      </c>
      <c r="X92" s="19"/>
      <c r="Y92" s="17">
        <f t="shared" si="48"/>
        <v>0</v>
      </c>
      <c r="Z92" s="19"/>
      <c r="AA92" s="17">
        <f t="shared" si="40"/>
        <v>0</v>
      </c>
      <c r="AB92" s="17"/>
      <c r="AC92" s="17"/>
      <c r="AD92" s="127"/>
      <c r="AE92" s="121"/>
      <c r="AF92" s="25">
        <f t="shared" si="49"/>
        <v>21</v>
      </c>
      <c r="AG92" s="115"/>
    </row>
    <row r="93" spans="1:36" x14ac:dyDescent="0.25">
      <c r="A93" s="96">
        <v>15</v>
      </c>
      <c r="B93" s="62">
        <v>621742</v>
      </c>
      <c r="C93" s="97" t="s">
        <v>151</v>
      </c>
      <c r="D93" s="62" t="s">
        <v>76</v>
      </c>
      <c r="E93" s="63" t="s">
        <v>45</v>
      </c>
      <c r="F93" s="62" t="s">
        <v>40</v>
      </c>
      <c r="G93" s="62" t="s">
        <v>40</v>
      </c>
      <c r="H93" s="17" t="s">
        <v>129</v>
      </c>
      <c r="I93" s="17">
        <v>16</v>
      </c>
      <c r="J93" s="17">
        <v>6</v>
      </c>
      <c r="K93" s="17">
        <v>11</v>
      </c>
      <c r="L93" s="17">
        <f t="shared" si="41"/>
        <v>6</v>
      </c>
      <c r="M93" s="17">
        <f t="shared" si="42"/>
        <v>19</v>
      </c>
      <c r="N93" s="17">
        <f t="shared" si="43"/>
        <v>0.75</v>
      </c>
      <c r="O93" s="17">
        <v>0</v>
      </c>
      <c r="P93" s="17">
        <v>0</v>
      </c>
      <c r="Q93" s="17">
        <f t="shared" si="44"/>
        <v>0</v>
      </c>
      <c r="R93" s="18">
        <f t="shared" si="45"/>
        <v>19.75</v>
      </c>
      <c r="S93" s="17">
        <f t="shared" si="46"/>
        <v>0</v>
      </c>
      <c r="T93" s="17">
        <v>0</v>
      </c>
      <c r="U93" s="17">
        <v>0</v>
      </c>
      <c r="V93" s="17">
        <v>0</v>
      </c>
      <c r="W93" s="19">
        <f t="shared" si="47"/>
        <v>19.75</v>
      </c>
      <c r="X93" s="19"/>
      <c r="Y93" s="17">
        <f t="shared" si="48"/>
        <v>0</v>
      </c>
      <c r="Z93" s="19"/>
      <c r="AA93" s="17">
        <f t="shared" si="40"/>
        <v>0</v>
      </c>
      <c r="AB93" s="17"/>
      <c r="AC93" s="17"/>
      <c r="AD93" s="20"/>
      <c r="AE93" s="21"/>
      <c r="AF93" s="25">
        <f t="shared" si="49"/>
        <v>19.75</v>
      </c>
      <c r="AG93" s="115"/>
    </row>
    <row r="94" spans="1:36" x14ac:dyDescent="0.25">
      <c r="A94" s="96">
        <v>16</v>
      </c>
      <c r="B94" s="62">
        <v>716200</v>
      </c>
      <c r="C94" s="97" t="s">
        <v>152</v>
      </c>
      <c r="D94" s="62" t="s">
        <v>153</v>
      </c>
      <c r="E94" s="63" t="s">
        <v>45</v>
      </c>
      <c r="F94" s="62" t="s">
        <v>40</v>
      </c>
      <c r="G94" s="62" t="s">
        <v>40</v>
      </c>
      <c r="H94" s="17" t="s">
        <v>129</v>
      </c>
      <c r="I94" s="17">
        <v>11</v>
      </c>
      <c r="J94" s="17">
        <v>0</v>
      </c>
      <c r="K94" s="17">
        <v>20</v>
      </c>
      <c r="L94" s="17">
        <f t="shared" si="41"/>
        <v>1</v>
      </c>
      <c r="M94" s="17">
        <f t="shared" si="42"/>
        <v>11.5</v>
      </c>
      <c r="N94" s="17">
        <f t="shared" si="43"/>
        <v>0.125</v>
      </c>
      <c r="O94" s="17">
        <v>0</v>
      </c>
      <c r="P94" s="17">
        <v>0</v>
      </c>
      <c r="Q94" s="17">
        <f t="shared" si="44"/>
        <v>0</v>
      </c>
      <c r="R94" s="18">
        <f t="shared" si="45"/>
        <v>11.625</v>
      </c>
      <c r="S94" s="17">
        <f t="shared" si="46"/>
        <v>0</v>
      </c>
      <c r="T94" s="17">
        <v>0</v>
      </c>
      <c r="U94" s="17">
        <v>0</v>
      </c>
      <c r="V94" s="17">
        <v>0</v>
      </c>
      <c r="W94" s="19">
        <f t="shared" si="47"/>
        <v>11.625</v>
      </c>
      <c r="X94" s="19"/>
      <c r="Y94" s="17">
        <f t="shared" si="48"/>
        <v>0</v>
      </c>
      <c r="Z94" s="19" t="s">
        <v>52</v>
      </c>
      <c r="AA94" s="17">
        <f t="shared" si="40"/>
        <v>4</v>
      </c>
      <c r="AB94" s="17"/>
      <c r="AC94" s="17"/>
      <c r="AD94" s="20"/>
      <c r="AE94" s="122"/>
      <c r="AF94" s="25">
        <f t="shared" si="49"/>
        <v>15.625</v>
      </c>
      <c r="AG94" s="115"/>
    </row>
    <row r="95" spans="1:36" x14ac:dyDescent="0.25">
      <c r="A95" s="96">
        <v>17</v>
      </c>
      <c r="B95" s="62">
        <v>731716</v>
      </c>
      <c r="C95" s="97" t="s">
        <v>154</v>
      </c>
      <c r="D95" s="62" t="s">
        <v>155</v>
      </c>
      <c r="E95" s="63" t="s">
        <v>45</v>
      </c>
      <c r="F95" s="62" t="s">
        <v>40</v>
      </c>
      <c r="G95" s="62" t="s">
        <v>40</v>
      </c>
      <c r="H95" s="17" t="s">
        <v>129</v>
      </c>
      <c r="I95" s="17">
        <v>6</v>
      </c>
      <c r="J95" s="17">
        <v>0</v>
      </c>
      <c r="K95" s="17">
        <v>6</v>
      </c>
      <c r="L95" s="17">
        <f t="shared" si="41"/>
        <v>0</v>
      </c>
      <c r="M95" s="17">
        <f t="shared" si="42"/>
        <v>6</v>
      </c>
      <c r="N95" s="17">
        <f t="shared" si="43"/>
        <v>0</v>
      </c>
      <c r="O95" s="17">
        <v>4</v>
      </c>
      <c r="P95" s="17">
        <v>1</v>
      </c>
      <c r="Q95" s="17">
        <f t="shared" si="44"/>
        <v>5</v>
      </c>
      <c r="R95" s="18">
        <f t="shared" si="45"/>
        <v>6</v>
      </c>
      <c r="S95" s="17">
        <f t="shared" si="46"/>
        <v>9</v>
      </c>
      <c r="T95" s="17">
        <v>0</v>
      </c>
      <c r="U95" s="17">
        <v>0</v>
      </c>
      <c r="V95" s="17">
        <v>0</v>
      </c>
      <c r="W95" s="19">
        <f t="shared" si="47"/>
        <v>15</v>
      </c>
      <c r="X95" s="19"/>
      <c r="Y95" s="17">
        <f t="shared" si="48"/>
        <v>0</v>
      </c>
      <c r="Z95" s="19"/>
      <c r="AA95" s="17">
        <f t="shared" si="40"/>
        <v>0</v>
      </c>
      <c r="AB95" s="17"/>
      <c r="AC95" s="17"/>
      <c r="AD95" s="20"/>
      <c r="AE95" s="21"/>
      <c r="AF95" s="25">
        <f t="shared" si="49"/>
        <v>15</v>
      </c>
      <c r="AG95" s="117"/>
    </row>
    <row r="96" spans="1:36" x14ac:dyDescent="0.25">
      <c r="A96" s="96">
        <v>18</v>
      </c>
      <c r="B96" s="62">
        <v>727774</v>
      </c>
      <c r="C96" s="97" t="s">
        <v>156</v>
      </c>
      <c r="D96" s="62" t="s">
        <v>157</v>
      </c>
      <c r="E96" s="63" t="s">
        <v>45</v>
      </c>
      <c r="F96" s="62" t="s">
        <v>40</v>
      </c>
      <c r="G96" s="62" t="s">
        <v>40</v>
      </c>
      <c r="H96" s="17" t="s">
        <v>129</v>
      </c>
      <c r="I96" s="17">
        <v>5</v>
      </c>
      <c r="J96" s="17">
        <v>1</v>
      </c>
      <c r="K96" s="17">
        <v>20</v>
      </c>
      <c r="L96" s="17">
        <f t="shared" si="41"/>
        <v>2</v>
      </c>
      <c r="M96" s="17">
        <f t="shared" si="42"/>
        <v>5</v>
      </c>
      <c r="N96" s="17">
        <f t="shared" si="43"/>
        <v>0.16700000000000001</v>
      </c>
      <c r="O96" s="17">
        <v>4</v>
      </c>
      <c r="P96" s="17">
        <v>0</v>
      </c>
      <c r="Q96" s="17">
        <f t="shared" si="44"/>
        <v>0</v>
      </c>
      <c r="R96" s="18">
        <f t="shared" si="45"/>
        <v>5.1669999999999998</v>
      </c>
      <c r="S96" s="17">
        <f t="shared" si="46"/>
        <v>4</v>
      </c>
      <c r="T96" s="17">
        <v>0</v>
      </c>
      <c r="U96" s="17">
        <v>0</v>
      </c>
      <c r="V96" s="17">
        <v>0</v>
      </c>
      <c r="W96" s="19">
        <f t="shared" si="47"/>
        <v>9.1669999999999998</v>
      </c>
      <c r="X96" s="19"/>
      <c r="Y96" s="17">
        <f t="shared" si="48"/>
        <v>0</v>
      </c>
      <c r="Z96" s="19" t="s">
        <v>40</v>
      </c>
      <c r="AA96" s="17">
        <f t="shared" si="40"/>
        <v>4</v>
      </c>
      <c r="AB96" s="17"/>
      <c r="AC96" s="17"/>
      <c r="AD96" s="20"/>
      <c r="AE96" s="21"/>
      <c r="AF96" s="25">
        <f t="shared" si="49"/>
        <v>13.167</v>
      </c>
      <c r="AG96" s="115"/>
    </row>
    <row r="97" spans="1:33" ht="21" x14ac:dyDescent="0.25">
      <c r="A97" s="96">
        <v>19</v>
      </c>
      <c r="B97" s="62">
        <v>716305</v>
      </c>
      <c r="C97" s="97" t="s">
        <v>158</v>
      </c>
      <c r="D97" s="62" t="s">
        <v>142</v>
      </c>
      <c r="E97" s="63" t="s">
        <v>45</v>
      </c>
      <c r="F97" s="62" t="s">
        <v>40</v>
      </c>
      <c r="G97" s="62" t="s">
        <v>40</v>
      </c>
      <c r="H97" s="17" t="s">
        <v>129</v>
      </c>
      <c r="I97" s="17">
        <v>11</v>
      </c>
      <c r="J97" s="17">
        <v>1</v>
      </c>
      <c r="K97" s="17">
        <v>22</v>
      </c>
      <c r="L97" s="17">
        <f t="shared" si="41"/>
        <v>2</v>
      </c>
      <c r="M97" s="17">
        <f t="shared" si="42"/>
        <v>11.5</v>
      </c>
      <c r="N97" s="17">
        <f t="shared" si="43"/>
        <v>0.25</v>
      </c>
      <c r="O97" s="17">
        <v>0</v>
      </c>
      <c r="P97" s="17">
        <v>0</v>
      </c>
      <c r="Q97" s="17">
        <f t="shared" si="44"/>
        <v>0</v>
      </c>
      <c r="R97" s="18">
        <f t="shared" si="45"/>
        <v>11.75</v>
      </c>
      <c r="S97" s="17">
        <f t="shared" si="46"/>
        <v>0</v>
      </c>
      <c r="T97" s="17">
        <v>0</v>
      </c>
      <c r="U97" s="17">
        <v>0</v>
      </c>
      <c r="V97" s="17">
        <v>0</v>
      </c>
      <c r="W97" s="19">
        <f t="shared" si="47"/>
        <v>11.75</v>
      </c>
      <c r="X97" s="19"/>
      <c r="Y97" s="17">
        <f t="shared" si="48"/>
        <v>0</v>
      </c>
      <c r="Z97" s="19"/>
      <c r="AA97" s="17">
        <f t="shared" si="40"/>
        <v>0</v>
      </c>
      <c r="AB97" s="17"/>
      <c r="AC97" s="17"/>
      <c r="AD97" s="20"/>
      <c r="AE97" s="123" t="s">
        <v>159</v>
      </c>
      <c r="AF97" s="25">
        <f t="shared" si="49"/>
        <v>11.75</v>
      </c>
      <c r="AG97" s="118"/>
    </row>
    <row r="98" spans="1:33" x14ac:dyDescent="0.25">
      <c r="A98" s="96">
        <v>20</v>
      </c>
      <c r="B98" s="62">
        <v>718799</v>
      </c>
      <c r="C98" s="97" t="s">
        <v>160</v>
      </c>
      <c r="D98" s="62" t="s">
        <v>76</v>
      </c>
      <c r="E98" s="63" t="s">
        <v>45</v>
      </c>
      <c r="F98" s="62" t="s">
        <v>40</v>
      </c>
      <c r="G98" s="62" t="s">
        <v>40</v>
      </c>
      <c r="H98" s="17" t="s">
        <v>129</v>
      </c>
      <c r="I98" s="17">
        <v>7</v>
      </c>
      <c r="J98" s="17">
        <v>6</v>
      </c>
      <c r="K98" s="17">
        <v>22</v>
      </c>
      <c r="L98" s="17">
        <f t="shared" si="41"/>
        <v>7</v>
      </c>
      <c r="M98" s="17">
        <f t="shared" si="42"/>
        <v>7</v>
      </c>
      <c r="N98" s="17">
        <f t="shared" si="43"/>
        <v>0.58299999999999996</v>
      </c>
      <c r="O98" s="17">
        <v>0</v>
      </c>
      <c r="P98" s="17">
        <v>0</v>
      </c>
      <c r="Q98" s="17">
        <f t="shared" si="44"/>
        <v>0</v>
      </c>
      <c r="R98" s="18">
        <f t="shared" si="45"/>
        <v>7.5830000000000002</v>
      </c>
      <c r="S98" s="17">
        <f t="shared" si="46"/>
        <v>0</v>
      </c>
      <c r="T98" s="17">
        <v>0</v>
      </c>
      <c r="U98" s="17">
        <v>0</v>
      </c>
      <c r="V98" s="17">
        <v>0</v>
      </c>
      <c r="W98" s="19">
        <f t="shared" si="47"/>
        <v>7.5830000000000002</v>
      </c>
      <c r="X98" s="19"/>
      <c r="Y98" s="17">
        <f t="shared" si="48"/>
        <v>0</v>
      </c>
      <c r="Z98" s="19"/>
      <c r="AA98" s="17">
        <f t="shared" si="40"/>
        <v>0</v>
      </c>
      <c r="AB98" s="17"/>
      <c r="AC98" s="17"/>
      <c r="AD98" s="20"/>
      <c r="AE98" s="21"/>
      <c r="AF98" s="25">
        <f t="shared" si="49"/>
        <v>7.5830000000000002</v>
      </c>
      <c r="AG98" s="115"/>
    </row>
    <row r="99" spans="1:33" x14ac:dyDescent="0.25">
      <c r="A99" s="96">
        <v>21</v>
      </c>
      <c r="B99" s="62">
        <v>725622</v>
      </c>
      <c r="C99" s="97" t="s">
        <v>161</v>
      </c>
      <c r="D99" s="62" t="s">
        <v>72</v>
      </c>
      <c r="E99" s="63" t="s">
        <v>45</v>
      </c>
      <c r="F99" s="62" t="s">
        <v>40</v>
      </c>
      <c r="G99" s="62" t="s">
        <v>40</v>
      </c>
      <c r="H99" s="17" t="s">
        <v>129</v>
      </c>
      <c r="I99" s="17">
        <v>6</v>
      </c>
      <c r="J99" s="17">
        <v>11</v>
      </c>
      <c r="K99" s="17">
        <v>7</v>
      </c>
      <c r="L99" s="17">
        <f t="shared" si="41"/>
        <v>11</v>
      </c>
      <c r="M99" s="17">
        <f t="shared" si="42"/>
        <v>6</v>
      </c>
      <c r="N99" s="17">
        <f t="shared" si="43"/>
        <v>0.91700000000000004</v>
      </c>
      <c r="O99" s="17">
        <v>0</v>
      </c>
      <c r="P99" s="17">
        <v>0</v>
      </c>
      <c r="Q99" s="17">
        <f t="shared" si="44"/>
        <v>0</v>
      </c>
      <c r="R99" s="18">
        <f t="shared" si="45"/>
        <v>6.9169999999999998</v>
      </c>
      <c r="S99" s="17">
        <f t="shared" si="46"/>
        <v>0</v>
      </c>
      <c r="T99" s="17">
        <v>0</v>
      </c>
      <c r="U99" s="17">
        <v>0</v>
      </c>
      <c r="V99" s="17">
        <v>0</v>
      </c>
      <c r="W99" s="19">
        <f t="shared" si="47"/>
        <v>6.9169999999999998</v>
      </c>
      <c r="X99" s="19"/>
      <c r="Y99" s="17">
        <f t="shared" si="48"/>
        <v>0</v>
      </c>
      <c r="Z99" s="19"/>
      <c r="AA99" s="17">
        <f t="shared" si="40"/>
        <v>0</v>
      </c>
      <c r="AB99" s="17"/>
      <c r="AC99" s="17"/>
      <c r="AD99" s="20"/>
      <c r="AE99" s="21"/>
      <c r="AF99" s="25">
        <f t="shared" si="49"/>
        <v>6.9169999999999998</v>
      </c>
      <c r="AG99" s="115"/>
    </row>
    <row r="100" spans="1:33" ht="18.75" x14ac:dyDescent="0.25">
      <c r="A100" s="96">
        <v>22</v>
      </c>
      <c r="B100" s="62">
        <v>726566</v>
      </c>
      <c r="C100" s="97" t="s">
        <v>162</v>
      </c>
      <c r="D100" s="62" t="s">
        <v>157</v>
      </c>
      <c r="E100" s="63" t="s">
        <v>45</v>
      </c>
      <c r="F100" s="62" t="s">
        <v>40</v>
      </c>
      <c r="G100" s="62" t="s">
        <v>40</v>
      </c>
      <c r="H100" s="17" t="s">
        <v>129</v>
      </c>
      <c r="I100" s="17">
        <v>5</v>
      </c>
      <c r="J100" s="17">
        <v>9</v>
      </c>
      <c r="K100" s="17">
        <v>1</v>
      </c>
      <c r="L100" s="17">
        <f t="shared" si="41"/>
        <v>9</v>
      </c>
      <c r="M100" s="17">
        <f t="shared" si="42"/>
        <v>5</v>
      </c>
      <c r="N100" s="17">
        <f t="shared" si="43"/>
        <v>0.75</v>
      </c>
      <c r="O100" s="17">
        <v>0</v>
      </c>
      <c r="P100" s="17">
        <v>0</v>
      </c>
      <c r="Q100" s="17">
        <f t="shared" si="44"/>
        <v>0</v>
      </c>
      <c r="R100" s="18">
        <f t="shared" si="45"/>
        <v>5.75</v>
      </c>
      <c r="S100" s="17">
        <f t="shared" si="46"/>
        <v>0</v>
      </c>
      <c r="T100" s="17">
        <v>0</v>
      </c>
      <c r="U100" s="17">
        <v>0</v>
      </c>
      <c r="V100" s="17">
        <v>0</v>
      </c>
      <c r="W100" s="19">
        <f t="shared" si="47"/>
        <v>5.75</v>
      </c>
      <c r="X100" s="19"/>
      <c r="Y100" s="17">
        <f t="shared" si="48"/>
        <v>0</v>
      </c>
      <c r="Z100" s="19"/>
      <c r="AA100" s="17">
        <f t="shared" si="40"/>
        <v>0</v>
      </c>
      <c r="AB100" s="17"/>
      <c r="AC100" s="17"/>
      <c r="AD100" s="20"/>
      <c r="AE100" s="21"/>
      <c r="AF100" s="25">
        <f t="shared" si="49"/>
        <v>5.75</v>
      </c>
      <c r="AG100" s="119"/>
    </row>
    <row r="101" spans="1:33" x14ac:dyDescent="0.25">
      <c r="A101" s="96">
        <v>23</v>
      </c>
      <c r="B101" s="62">
        <v>725977</v>
      </c>
      <c r="C101" s="97" t="s">
        <v>163</v>
      </c>
      <c r="D101" s="62" t="s">
        <v>72</v>
      </c>
      <c r="E101" s="63" t="s">
        <v>45</v>
      </c>
      <c r="F101" s="62" t="s">
        <v>40</v>
      </c>
      <c r="G101" s="62" t="s">
        <v>40</v>
      </c>
      <c r="H101" s="17" t="s">
        <v>129</v>
      </c>
      <c r="I101" s="17">
        <v>5</v>
      </c>
      <c r="J101" s="17">
        <v>7</v>
      </c>
      <c r="K101" s="17">
        <v>16</v>
      </c>
      <c r="L101" s="17">
        <f t="shared" si="41"/>
        <v>8</v>
      </c>
      <c r="M101" s="17">
        <f t="shared" si="42"/>
        <v>5</v>
      </c>
      <c r="N101" s="17">
        <f t="shared" si="43"/>
        <v>0.66700000000000004</v>
      </c>
      <c r="O101" s="17">
        <v>0</v>
      </c>
      <c r="P101" s="17">
        <v>0</v>
      </c>
      <c r="Q101" s="17">
        <f t="shared" si="44"/>
        <v>0</v>
      </c>
      <c r="R101" s="18">
        <f t="shared" si="45"/>
        <v>5.6669999999999998</v>
      </c>
      <c r="S101" s="17">
        <f t="shared" si="46"/>
        <v>0</v>
      </c>
      <c r="T101" s="17">
        <v>0</v>
      </c>
      <c r="U101" s="17">
        <v>0</v>
      </c>
      <c r="V101" s="17">
        <v>0</v>
      </c>
      <c r="W101" s="19">
        <f t="shared" si="47"/>
        <v>5.6669999999999998</v>
      </c>
      <c r="X101" s="19"/>
      <c r="Y101" s="17">
        <f t="shared" si="48"/>
        <v>0</v>
      </c>
      <c r="Z101" s="19"/>
      <c r="AA101" s="17">
        <f t="shared" si="40"/>
        <v>0</v>
      </c>
      <c r="AB101" s="17"/>
      <c r="AC101" s="17"/>
      <c r="AD101" s="20"/>
      <c r="AE101" s="123" t="s">
        <v>164</v>
      </c>
      <c r="AF101" s="25">
        <f t="shared" si="49"/>
        <v>5.6669999999999998</v>
      </c>
      <c r="AG101" s="115"/>
    </row>
    <row r="102" spans="1:33" x14ac:dyDescent="0.25">
      <c r="A102" s="96">
        <v>24</v>
      </c>
      <c r="B102" s="62">
        <v>726314</v>
      </c>
      <c r="C102" s="97" t="s">
        <v>165</v>
      </c>
      <c r="D102" s="62" t="s">
        <v>166</v>
      </c>
      <c r="E102" s="63" t="s">
        <v>45</v>
      </c>
      <c r="F102" s="62" t="s">
        <v>40</v>
      </c>
      <c r="G102" s="62" t="s">
        <v>40</v>
      </c>
      <c r="H102" s="17" t="s">
        <v>129</v>
      </c>
      <c r="I102" s="17">
        <v>5</v>
      </c>
      <c r="J102" s="17">
        <v>3</v>
      </c>
      <c r="K102" s="17">
        <v>14</v>
      </c>
      <c r="L102" s="17">
        <f t="shared" si="41"/>
        <v>3</v>
      </c>
      <c r="M102" s="17">
        <f t="shared" si="42"/>
        <v>5</v>
      </c>
      <c r="N102" s="17">
        <f t="shared" si="43"/>
        <v>0.25</v>
      </c>
      <c r="O102" s="17">
        <v>0</v>
      </c>
      <c r="P102" s="17">
        <v>0</v>
      </c>
      <c r="Q102" s="17">
        <f t="shared" si="44"/>
        <v>0</v>
      </c>
      <c r="R102" s="18">
        <f t="shared" si="45"/>
        <v>5.25</v>
      </c>
      <c r="S102" s="17">
        <f t="shared" si="46"/>
        <v>0</v>
      </c>
      <c r="T102" s="17">
        <v>0</v>
      </c>
      <c r="U102" s="17">
        <v>0</v>
      </c>
      <c r="V102" s="17">
        <v>0</v>
      </c>
      <c r="W102" s="19">
        <f t="shared" si="47"/>
        <v>5.25</v>
      </c>
      <c r="X102" s="19"/>
      <c r="Y102" s="17">
        <f t="shared" si="48"/>
        <v>0</v>
      </c>
      <c r="Z102" s="19"/>
      <c r="AA102" s="17">
        <f t="shared" si="40"/>
        <v>0</v>
      </c>
      <c r="AB102" s="17"/>
      <c r="AC102" s="17"/>
      <c r="AD102" s="20"/>
      <c r="AE102" s="21"/>
      <c r="AF102" s="25">
        <f t="shared" si="49"/>
        <v>5.25</v>
      </c>
      <c r="AG102" s="114"/>
    </row>
    <row r="103" spans="1:33" x14ac:dyDescent="0.25">
      <c r="A103" s="96">
        <v>25</v>
      </c>
      <c r="B103" s="62">
        <v>731713</v>
      </c>
      <c r="C103" s="97" t="s">
        <v>167</v>
      </c>
      <c r="D103" s="62" t="s">
        <v>168</v>
      </c>
      <c r="E103" s="63" t="s">
        <v>45</v>
      </c>
      <c r="F103" s="62" t="s">
        <v>40</v>
      </c>
      <c r="G103" s="62" t="s">
        <v>40</v>
      </c>
      <c r="H103" s="17" t="s">
        <v>129</v>
      </c>
      <c r="I103" s="17">
        <v>3</v>
      </c>
      <c r="J103" s="17">
        <v>11</v>
      </c>
      <c r="K103" s="17">
        <v>2</v>
      </c>
      <c r="L103" s="17">
        <f t="shared" si="41"/>
        <v>11</v>
      </c>
      <c r="M103" s="17">
        <f t="shared" si="42"/>
        <v>3</v>
      </c>
      <c r="N103" s="17">
        <f t="shared" si="43"/>
        <v>0.91700000000000004</v>
      </c>
      <c r="O103" s="17">
        <v>0</v>
      </c>
      <c r="P103" s="17">
        <v>0</v>
      </c>
      <c r="Q103" s="17">
        <f t="shared" si="44"/>
        <v>0</v>
      </c>
      <c r="R103" s="18">
        <f t="shared" si="45"/>
        <v>3.9169999999999998</v>
      </c>
      <c r="S103" s="17">
        <f t="shared" si="46"/>
        <v>0</v>
      </c>
      <c r="T103" s="17">
        <v>0</v>
      </c>
      <c r="U103" s="17">
        <v>0</v>
      </c>
      <c r="V103" s="17">
        <v>0</v>
      </c>
      <c r="W103" s="19">
        <f t="shared" si="47"/>
        <v>3.9169999999999998</v>
      </c>
      <c r="X103" s="19"/>
      <c r="Y103" s="17">
        <f t="shared" si="48"/>
        <v>0</v>
      </c>
      <c r="Z103" s="19"/>
      <c r="AA103" s="17">
        <f t="shared" si="40"/>
        <v>0</v>
      </c>
      <c r="AB103" s="17"/>
      <c r="AC103" s="17"/>
      <c r="AD103" s="20"/>
      <c r="AE103" s="124"/>
      <c r="AF103" s="25">
        <f t="shared" si="49"/>
        <v>3.9169999999999998</v>
      </c>
      <c r="AG103" s="115"/>
    </row>
    <row r="104" spans="1:33" ht="15.75" thickBot="1" x14ac:dyDescent="0.3">
      <c r="A104" s="96">
        <v>26</v>
      </c>
      <c r="B104" s="78">
        <v>731727</v>
      </c>
      <c r="C104" s="102" t="s">
        <v>169</v>
      </c>
      <c r="D104" s="78" t="s">
        <v>170</v>
      </c>
      <c r="E104" s="79" t="s">
        <v>45</v>
      </c>
      <c r="F104" s="78" t="s">
        <v>40</v>
      </c>
      <c r="G104" s="78" t="s">
        <v>40</v>
      </c>
      <c r="H104" s="80" t="s">
        <v>129</v>
      </c>
      <c r="I104" s="80">
        <v>3</v>
      </c>
      <c r="J104" s="80">
        <v>8</v>
      </c>
      <c r="K104" s="80">
        <v>6</v>
      </c>
      <c r="L104" s="80">
        <f t="shared" si="41"/>
        <v>8</v>
      </c>
      <c r="M104" s="80">
        <f t="shared" si="42"/>
        <v>3</v>
      </c>
      <c r="N104" s="80">
        <f t="shared" si="43"/>
        <v>0.66700000000000004</v>
      </c>
      <c r="O104" s="80">
        <v>0</v>
      </c>
      <c r="P104" s="80">
        <v>0</v>
      </c>
      <c r="Q104" s="80">
        <f t="shared" si="44"/>
        <v>0</v>
      </c>
      <c r="R104" s="81">
        <f t="shared" si="45"/>
        <v>3.6669999999999998</v>
      </c>
      <c r="S104" s="80">
        <f t="shared" si="46"/>
        <v>0</v>
      </c>
      <c r="T104" s="80">
        <v>0</v>
      </c>
      <c r="U104" s="80">
        <v>0</v>
      </c>
      <c r="V104" s="80">
        <v>0</v>
      </c>
      <c r="W104" s="82">
        <f t="shared" si="47"/>
        <v>3.6669999999999998</v>
      </c>
      <c r="X104" s="82"/>
      <c r="Y104" s="80">
        <f t="shared" si="48"/>
        <v>0</v>
      </c>
      <c r="Z104" s="82"/>
      <c r="AA104" s="80">
        <f t="shared" si="40"/>
        <v>0</v>
      </c>
      <c r="AB104" s="80"/>
      <c r="AC104" s="80"/>
      <c r="AD104" s="33"/>
      <c r="AE104" s="34"/>
      <c r="AF104" s="35">
        <f t="shared" si="49"/>
        <v>3.6669999999999998</v>
      </c>
      <c r="AG104" s="115"/>
    </row>
    <row r="105" spans="1:33" ht="21" x14ac:dyDescent="0.25">
      <c r="A105" s="70">
        <v>1</v>
      </c>
      <c r="B105" s="71">
        <v>707624</v>
      </c>
      <c r="C105" s="71" t="s">
        <v>180</v>
      </c>
      <c r="D105" s="71" t="s">
        <v>216</v>
      </c>
      <c r="E105" s="72" t="s">
        <v>123</v>
      </c>
      <c r="F105" s="71" t="s">
        <v>40</v>
      </c>
      <c r="G105" s="71" t="s">
        <v>40</v>
      </c>
      <c r="H105" s="58" t="s">
        <v>129</v>
      </c>
      <c r="I105" s="58">
        <v>11</v>
      </c>
      <c r="J105" s="58">
        <v>1</v>
      </c>
      <c r="K105" s="58">
        <v>10</v>
      </c>
      <c r="L105" s="58">
        <f t="shared" si="41"/>
        <v>1</v>
      </c>
      <c r="M105" s="58">
        <f t="shared" si="42"/>
        <v>11.5</v>
      </c>
      <c r="N105" s="58">
        <f t="shared" si="43"/>
        <v>0.125</v>
      </c>
      <c r="O105" s="58">
        <v>4</v>
      </c>
      <c r="P105" s="58">
        <v>1</v>
      </c>
      <c r="Q105" s="58">
        <f t="shared" si="44"/>
        <v>5</v>
      </c>
      <c r="R105" s="59">
        <f t="shared" si="45"/>
        <v>11.625</v>
      </c>
      <c r="S105" s="58">
        <f t="shared" si="46"/>
        <v>9</v>
      </c>
      <c r="T105" s="58">
        <v>0</v>
      </c>
      <c r="U105" s="58">
        <v>0</v>
      </c>
      <c r="V105" s="58">
        <v>0</v>
      </c>
      <c r="W105" s="60">
        <f t="shared" si="47"/>
        <v>20.625</v>
      </c>
      <c r="X105" s="60" t="s">
        <v>47</v>
      </c>
      <c r="Y105" s="58">
        <f t="shared" si="48"/>
        <v>10</v>
      </c>
      <c r="Z105" s="60" t="s">
        <v>47</v>
      </c>
      <c r="AA105" s="58">
        <f t="shared" si="40"/>
        <v>4</v>
      </c>
      <c r="AB105" s="58"/>
      <c r="AC105" s="58"/>
      <c r="AD105" s="61"/>
      <c r="AE105" s="91"/>
      <c r="AF105" s="22">
        <f t="shared" si="49"/>
        <v>34.625</v>
      </c>
      <c r="AG105" s="118"/>
    </row>
    <row r="106" spans="1:33" x14ac:dyDescent="0.25">
      <c r="A106" s="73">
        <v>2</v>
      </c>
      <c r="B106" s="62">
        <v>707609</v>
      </c>
      <c r="C106" s="62" t="s">
        <v>212</v>
      </c>
      <c r="D106" s="62" t="s">
        <v>213</v>
      </c>
      <c r="E106" s="63" t="s">
        <v>123</v>
      </c>
      <c r="F106" s="62" t="s">
        <v>40</v>
      </c>
      <c r="G106" s="62" t="s">
        <v>40</v>
      </c>
      <c r="H106" s="17" t="s">
        <v>129</v>
      </c>
      <c r="I106" s="17">
        <v>11</v>
      </c>
      <c r="J106" s="17">
        <v>0</v>
      </c>
      <c r="K106" s="17">
        <v>25</v>
      </c>
      <c r="L106" s="17">
        <f t="shared" si="41"/>
        <v>1</v>
      </c>
      <c r="M106" s="17">
        <f t="shared" si="42"/>
        <v>11.5</v>
      </c>
      <c r="N106" s="17">
        <f t="shared" si="43"/>
        <v>0.125</v>
      </c>
      <c r="O106" s="17">
        <v>4</v>
      </c>
      <c r="P106" s="17">
        <v>0</v>
      </c>
      <c r="Q106" s="17">
        <f t="shared" si="44"/>
        <v>0</v>
      </c>
      <c r="R106" s="18">
        <f t="shared" si="45"/>
        <v>11.625</v>
      </c>
      <c r="S106" s="17">
        <f t="shared" si="46"/>
        <v>4</v>
      </c>
      <c r="T106" s="17">
        <v>0</v>
      </c>
      <c r="U106" s="17">
        <v>0</v>
      </c>
      <c r="V106" s="17">
        <v>0</v>
      </c>
      <c r="W106" s="19">
        <f t="shared" si="47"/>
        <v>15.625</v>
      </c>
      <c r="X106" s="19" t="s">
        <v>40</v>
      </c>
      <c r="Y106" s="17">
        <f t="shared" si="48"/>
        <v>10</v>
      </c>
      <c r="Z106" s="19" t="s">
        <v>40</v>
      </c>
      <c r="AA106" s="17">
        <f t="shared" si="40"/>
        <v>4</v>
      </c>
      <c r="AB106" s="17"/>
      <c r="AC106" s="17"/>
      <c r="AD106" s="20"/>
      <c r="AE106" s="21"/>
      <c r="AF106" s="25">
        <f t="shared" si="49"/>
        <v>29.625</v>
      </c>
      <c r="AG106" s="115"/>
    </row>
    <row r="107" spans="1:33" x14ac:dyDescent="0.25">
      <c r="A107" s="73">
        <v>3</v>
      </c>
      <c r="B107" s="62">
        <v>707557</v>
      </c>
      <c r="C107" s="62" t="s">
        <v>130</v>
      </c>
      <c r="D107" s="62" t="s">
        <v>211</v>
      </c>
      <c r="E107" s="63" t="s">
        <v>123</v>
      </c>
      <c r="F107" s="62" t="s">
        <v>40</v>
      </c>
      <c r="G107" s="62" t="s">
        <v>40</v>
      </c>
      <c r="H107" s="17" t="s">
        <v>129</v>
      </c>
      <c r="I107" s="17">
        <v>12</v>
      </c>
      <c r="J107" s="17">
        <v>2</v>
      </c>
      <c r="K107" s="17">
        <v>23</v>
      </c>
      <c r="L107" s="17">
        <f t="shared" si="41"/>
        <v>3</v>
      </c>
      <c r="M107" s="17">
        <f t="shared" si="42"/>
        <v>13</v>
      </c>
      <c r="N107" s="17">
        <f t="shared" si="43"/>
        <v>0.375</v>
      </c>
      <c r="O107" s="17">
        <v>0</v>
      </c>
      <c r="P107" s="17">
        <v>0</v>
      </c>
      <c r="Q107" s="17">
        <f t="shared" si="44"/>
        <v>0</v>
      </c>
      <c r="R107" s="18">
        <f t="shared" si="45"/>
        <v>13.375</v>
      </c>
      <c r="S107" s="17">
        <f t="shared" si="46"/>
        <v>0</v>
      </c>
      <c r="T107" s="17">
        <v>0</v>
      </c>
      <c r="U107" s="17">
        <v>0</v>
      </c>
      <c r="V107" s="17">
        <v>0</v>
      </c>
      <c r="W107" s="19">
        <f t="shared" si="47"/>
        <v>13.375</v>
      </c>
      <c r="X107" s="19"/>
      <c r="Y107" s="17">
        <f t="shared" si="48"/>
        <v>0</v>
      </c>
      <c r="Z107" s="19"/>
      <c r="AA107" s="17">
        <f t="shared" si="40"/>
        <v>0</v>
      </c>
      <c r="AB107" s="17"/>
      <c r="AC107" s="17"/>
      <c r="AD107" s="20"/>
      <c r="AE107" s="21"/>
      <c r="AF107" s="25">
        <f t="shared" si="49"/>
        <v>13.375</v>
      </c>
      <c r="AG107" s="115"/>
    </row>
    <row r="108" spans="1:33" x14ac:dyDescent="0.25">
      <c r="A108" s="73">
        <v>4</v>
      </c>
      <c r="B108" s="62">
        <v>708264</v>
      </c>
      <c r="C108" s="62" t="s">
        <v>214</v>
      </c>
      <c r="D108" s="62" t="s">
        <v>87</v>
      </c>
      <c r="E108" s="63" t="s">
        <v>67</v>
      </c>
      <c r="F108" s="62" t="s">
        <v>40</v>
      </c>
      <c r="G108" s="62" t="s">
        <v>40</v>
      </c>
      <c r="H108" s="17" t="s">
        <v>129</v>
      </c>
      <c r="I108" s="17">
        <v>14</v>
      </c>
      <c r="J108" s="17">
        <v>0</v>
      </c>
      <c r="K108" s="17">
        <v>1</v>
      </c>
      <c r="L108" s="17">
        <f t="shared" si="41"/>
        <v>0</v>
      </c>
      <c r="M108" s="17">
        <f t="shared" si="42"/>
        <v>16</v>
      </c>
      <c r="N108" s="17">
        <f t="shared" si="43"/>
        <v>0</v>
      </c>
      <c r="O108" s="17">
        <v>4</v>
      </c>
      <c r="P108" s="17">
        <v>2</v>
      </c>
      <c r="Q108" s="17">
        <f t="shared" si="44"/>
        <v>11</v>
      </c>
      <c r="R108" s="18">
        <f t="shared" si="45"/>
        <v>16</v>
      </c>
      <c r="S108" s="17">
        <f t="shared" si="46"/>
        <v>15</v>
      </c>
      <c r="T108" s="17">
        <v>0</v>
      </c>
      <c r="U108" s="17">
        <v>0</v>
      </c>
      <c r="V108" s="17">
        <v>0</v>
      </c>
      <c r="W108" s="19">
        <f t="shared" si="47"/>
        <v>31</v>
      </c>
      <c r="X108" s="19" t="s">
        <v>52</v>
      </c>
      <c r="Y108" s="17">
        <f t="shared" si="48"/>
        <v>10</v>
      </c>
      <c r="Z108" s="50" t="s">
        <v>40</v>
      </c>
      <c r="AA108" s="83">
        <f t="shared" si="40"/>
        <v>4</v>
      </c>
      <c r="AB108" s="17"/>
      <c r="AC108" s="17"/>
      <c r="AD108" s="20"/>
      <c r="AE108" s="21"/>
      <c r="AF108" s="25">
        <v>41</v>
      </c>
      <c r="AG108" s="110"/>
    </row>
    <row r="109" spans="1:33" x14ac:dyDescent="0.25">
      <c r="A109" s="73">
        <v>5</v>
      </c>
      <c r="B109" s="62">
        <v>722382</v>
      </c>
      <c r="C109" s="62" t="s">
        <v>215</v>
      </c>
      <c r="D109" s="62" t="s">
        <v>175</v>
      </c>
      <c r="E109" s="63" t="s">
        <v>67</v>
      </c>
      <c r="F109" s="62" t="s">
        <v>40</v>
      </c>
      <c r="G109" s="62" t="s">
        <v>40</v>
      </c>
      <c r="H109" s="17" t="s">
        <v>129</v>
      </c>
      <c r="I109" s="17">
        <v>8</v>
      </c>
      <c r="J109" s="17">
        <v>11</v>
      </c>
      <c r="K109" s="17">
        <v>12</v>
      </c>
      <c r="L109" s="17">
        <f t="shared" si="41"/>
        <v>11</v>
      </c>
      <c r="M109" s="17">
        <f t="shared" si="42"/>
        <v>8</v>
      </c>
      <c r="N109" s="17">
        <f t="shared" si="43"/>
        <v>0.91700000000000004</v>
      </c>
      <c r="O109" s="17">
        <v>4</v>
      </c>
      <c r="P109" s="17">
        <v>2</v>
      </c>
      <c r="Q109" s="17">
        <f t="shared" si="44"/>
        <v>11</v>
      </c>
      <c r="R109" s="18">
        <f t="shared" si="45"/>
        <v>8.9169999999999998</v>
      </c>
      <c r="S109" s="17">
        <f t="shared" si="46"/>
        <v>15</v>
      </c>
      <c r="T109" s="17">
        <v>0</v>
      </c>
      <c r="U109" s="17">
        <v>0</v>
      </c>
      <c r="V109" s="17">
        <v>0</v>
      </c>
      <c r="W109" s="19">
        <f t="shared" si="47"/>
        <v>23.917000000000002</v>
      </c>
      <c r="X109" s="50" t="s">
        <v>52</v>
      </c>
      <c r="Y109" s="83">
        <f t="shared" si="48"/>
        <v>10</v>
      </c>
      <c r="Z109" s="50" t="s">
        <v>65</v>
      </c>
      <c r="AA109" s="83">
        <f t="shared" si="40"/>
        <v>4</v>
      </c>
      <c r="AB109" s="17"/>
      <c r="AC109" s="17"/>
      <c r="AD109" s="20"/>
      <c r="AE109" s="21"/>
      <c r="AF109" s="126">
        <v>33.917000000000002</v>
      </c>
      <c r="AG109" s="110"/>
    </row>
    <row r="110" spans="1:33" x14ac:dyDescent="0.25">
      <c r="A110" s="73">
        <v>6</v>
      </c>
      <c r="B110" s="62">
        <v>708562</v>
      </c>
      <c r="C110" s="62" t="s">
        <v>217</v>
      </c>
      <c r="D110" s="62" t="s">
        <v>72</v>
      </c>
      <c r="E110" s="63" t="s">
        <v>67</v>
      </c>
      <c r="F110" s="62" t="s">
        <v>40</v>
      </c>
      <c r="G110" s="62" t="s">
        <v>40</v>
      </c>
      <c r="H110" s="17" t="s">
        <v>129</v>
      </c>
      <c r="I110" s="17">
        <v>11</v>
      </c>
      <c r="J110" s="17">
        <v>7</v>
      </c>
      <c r="K110" s="17">
        <v>29</v>
      </c>
      <c r="L110" s="17">
        <f t="shared" si="41"/>
        <v>8</v>
      </c>
      <c r="M110" s="17">
        <f t="shared" si="42"/>
        <v>11.5</v>
      </c>
      <c r="N110" s="17">
        <f t="shared" si="43"/>
        <v>1</v>
      </c>
      <c r="O110" s="17">
        <v>4</v>
      </c>
      <c r="P110" s="17">
        <v>1</v>
      </c>
      <c r="Q110" s="17">
        <f t="shared" si="44"/>
        <v>5</v>
      </c>
      <c r="R110" s="18">
        <f t="shared" si="45"/>
        <v>12.5</v>
      </c>
      <c r="S110" s="17">
        <f t="shared" si="46"/>
        <v>9</v>
      </c>
      <c r="T110" s="17">
        <v>0</v>
      </c>
      <c r="U110" s="17">
        <v>0</v>
      </c>
      <c r="V110" s="17">
        <v>0</v>
      </c>
      <c r="W110" s="19">
        <f t="shared" si="47"/>
        <v>21.5</v>
      </c>
      <c r="X110" s="19"/>
      <c r="Y110" s="17">
        <f t="shared" si="48"/>
        <v>0</v>
      </c>
      <c r="Z110" s="19" t="s">
        <v>52</v>
      </c>
      <c r="AA110" s="17">
        <f t="shared" si="40"/>
        <v>4</v>
      </c>
      <c r="AB110" s="17"/>
      <c r="AC110" s="17"/>
      <c r="AD110" s="20"/>
      <c r="AE110" s="21"/>
      <c r="AF110" s="25">
        <f>W110+Y110+AA110+AC110</f>
        <v>25.5</v>
      </c>
      <c r="AG110" s="110"/>
    </row>
    <row r="111" spans="1:33" ht="15.75" thickBot="1" x14ac:dyDescent="0.3">
      <c r="A111" s="112">
        <v>7</v>
      </c>
      <c r="B111" s="64">
        <v>708476</v>
      </c>
      <c r="C111" s="64" t="s">
        <v>210</v>
      </c>
      <c r="D111" s="64" t="s">
        <v>76</v>
      </c>
      <c r="E111" s="65" t="s">
        <v>67</v>
      </c>
      <c r="F111" s="64" t="s">
        <v>40</v>
      </c>
      <c r="G111" s="64" t="s">
        <v>40</v>
      </c>
      <c r="H111" s="66" t="s">
        <v>129</v>
      </c>
      <c r="I111" s="66">
        <v>13</v>
      </c>
      <c r="J111" s="66">
        <v>0</v>
      </c>
      <c r="K111" s="66">
        <v>21</v>
      </c>
      <c r="L111" s="66">
        <f t="shared" si="41"/>
        <v>1</v>
      </c>
      <c r="M111" s="66">
        <f t="shared" si="42"/>
        <v>14.5</v>
      </c>
      <c r="N111" s="66">
        <f t="shared" si="43"/>
        <v>0.125</v>
      </c>
      <c r="O111" s="66">
        <v>0</v>
      </c>
      <c r="P111" s="66">
        <v>0</v>
      </c>
      <c r="Q111" s="66">
        <f t="shared" si="44"/>
        <v>0</v>
      </c>
      <c r="R111" s="67">
        <f t="shared" si="45"/>
        <v>14.625</v>
      </c>
      <c r="S111" s="66">
        <f t="shared" si="46"/>
        <v>0</v>
      </c>
      <c r="T111" s="66">
        <v>0</v>
      </c>
      <c r="U111" s="66">
        <v>0</v>
      </c>
      <c r="V111" s="66">
        <v>0</v>
      </c>
      <c r="W111" s="68">
        <f t="shared" si="47"/>
        <v>14.625</v>
      </c>
      <c r="X111" s="68"/>
      <c r="Y111" s="66">
        <f t="shared" si="48"/>
        <v>0</v>
      </c>
      <c r="Z111" s="68"/>
      <c r="AA111" s="66">
        <f t="shared" si="40"/>
        <v>0</v>
      </c>
      <c r="AB111" s="66"/>
      <c r="AC111" s="66"/>
      <c r="AD111" s="69"/>
      <c r="AE111" s="92"/>
      <c r="AF111" s="93">
        <f>W111+Y111+AA111+AC111</f>
        <v>14.625</v>
      </c>
      <c r="AG111" s="110"/>
    </row>
    <row r="112" spans="1:33" x14ac:dyDescent="0.25">
      <c r="A112" s="104"/>
      <c r="B112" s="105"/>
      <c r="C112" s="105"/>
      <c r="D112" s="105"/>
      <c r="E112" s="106"/>
      <c r="F112" s="105"/>
      <c r="G112" s="105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7"/>
      <c r="S112" s="104"/>
      <c r="T112" s="104"/>
      <c r="U112" s="104"/>
      <c r="V112" s="104"/>
      <c r="W112" s="108"/>
      <c r="X112" s="108"/>
      <c r="Y112" s="104"/>
      <c r="Z112" s="108"/>
      <c r="AA112" s="104"/>
      <c r="AB112" s="104"/>
      <c r="AC112" s="104"/>
      <c r="AD112" s="109"/>
      <c r="AE112" s="109"/>
      <c r="AF112" s="113"/>
      <c r="AG112" s="110"/>
    </row>
    <row r="113" spans="1:33" x14ac:dyDescent="0.25">
      <c r="A113" s="104"/>
      <c r="B113" s="105"/>
      <c r="C113" s="105"/>
      <c r="D113" s="105"/>
      <c r="E113" s="106"/>
      <c r="F113" s="105"/>
      <c r="G113" s="105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7"/>
      <c r="S113" s="104"/>
      <c r="T113" s="104"/>
      <c r="U113" s="104"/>
      <c r="V113" s="104"/>
      <c r="W113" s="108"/>
      <c r="X113" s="108"/>
      <c r="Y113" s="104"/>
      <c r="Z113" s="108"/>
      <c r="AA113" s="104"/>
      <c r="AB113" s="104"/>
      <c r="AC113" s="104"/>
      <c r="AD113" s="109"/>
      <c r="AE113" s="109"/>
      <c r="AF113" s="113"/>
      <c r="AG113" s="110"/>
    </row>
    <row r="114" spans="1:33" x14ac:dyDescent="0.25">
      <c r="A114" s="104"/>
      <c r="B114" s="105"/>
      <c r="C114" s="105"/>
      <c r="D114" s="105"/>
      <c r="E114" s="106"/>
      <c r="F114" s="105"/>
      <c r="G114" s="105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7"/>
      <c r="S114" s="104"/>
      <c r="T114" s="104"/>
      <c r="U114" s="104"/>
      <c r="V114" s="104"/>
      <c r="W114" s="108"/>
      <c r="X114" s="108"/>
      <c r="Y114" s="104"/>
      <c r="Z114" s="108"/>
      <c r="AA114" s="104"/>
      <c r="AB114" s="104"/>
      <c r="AC114" s="104"/>
      <c r="AD114" s="109"/>
      <c r="AE114" s="109"/>
      <c r="AF114" s="113"/>
      <c r="AG114" s="110"/>
    </row>
    <row r="115" spans="1:33" x14ac:dyDescent="0.25">
      <c r="A115" s="104"/>
      <c r="B115" s="105"/>
      <c r="C115" s="105"/>
      <c r="D115" s="105"/>
      <c r="E115" s="106"/>
      <c r="F115" s="105"/>
      <c r="G115" s="105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7"/>
      <c r="S115" s="104"/>
      <c r="T115" s="104"/>
      <c r="U115" s="104"/>
      <c r="V115" s="104"/>
      <c r="W115" s="108"/>
      <c r="X115" s="108"/>
      <c r="Y115" s="104"/>
      <c r="Z115" s="108"/>
      <c r="AA115" s="104"/>
      <c r="AB115" s="104"/>
      <c r="AC115" s="104"/>
      <c r="AD115" s="109"/>
      <c r="AE115" s="109"/>
      <c r="AF115" s="113"/>
      <c r="AG115" s="110"/>
    </row>
    <row r="116" spans="1:33" x14ac:dyDescent="0.25">
      <c r="A116" s="104"/>
      <c r="B116" s="105"/>
      <c r="C116" s="105"/>
      <c r="D116" s="105"/>
      <c r="E116" s="106"/>
      <c r="F116" s="105"/>
      <c r="G116" s="105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7"/>
      <c r="S116" s="104"/>
      <c r="T116" s="104"/>
      <c r="U116" s="104"/>
      <c r="V116" s="104"/>
      <c r="W116" s="108"/>
      <c r="X116" s="108"/>
      <c r="Y116" s="104"/>
      <c r="Z116" s="108"/>
      <c r="AA116" s="104"/>
      <c r="AB116" s="104"/>
      <c r="AC116" s="104"/>
      <c r="AD116" s="109"/>
      <c r="AE116" s="109"/>
      <c r="AF116" s="113"/>
      <c r="AG116" s="110"/>
    </row>
    <row r="117" spans="1:33" x14ac:dyDescent="0.25">
      <c r="A117" s="104"/>
      <c r="B117" s="105"/>
      <c r="C117" s="105"/>
      <c r="D117" s="105"/>
      <c r="E117" s="106"/>
      <c r="F117" s="105"/>
      <c r="G117" s="105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7"/>
      <c r="S117" s="104"/>
      <c r="T117" s="104"/>
      <c r="U117" s="104"/>
      <c r="V117" s="104"/>
      <c r="W117" s="108"/>
      <c r="X117" s="108"/>
      <c r="Y117" s="104"/>
      <c r="Z117" s="108"/>
      <c r="AA117" s="104"/>
      <c r="AB117" s="104"/>
      <c r="AC117" s="104"/>
      <c r="AD117" s="109"/>
      <c r="AE117" s="109"/>
      <c r="AF117" s="113"/>
      <c r="AG117" s="110"/>
    </row>
    <row r="118" spans="1:33" x14ac:dyDescent="0.25">
      <c r="A118" s="104"/>
      <c r="B118" s="105"/>
      <c r="C118" s="105"/>
      <c r="D118" s="105"/>
      <c r="E118" s="106"/>
      <c r="F118" s="105"/>
      <c r="G118" s="105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7"/>
      <c r="S118" s="104"/>
      <c r="T118" s="104"/>
      <c r="U118" s="104"/>
      <c r="V118" s="104"/>
      <c r="W118" s="108"/>
      <c r="X118" s="108"/>
      <c r="Y118" s="104"/>
      <c r="Z118" s="108"/>
      <c r="AA118" s="104"/>
      <c r="AB118" s="104"/>
      <c r="AC118" s="104"/>
      <c r="AD118" s="109"/>
      <c r="AE118" s="109"/>
      <c r="AF118" s="113"/>
      <c r="AG118" s="110"/>
    </row>
    <row r="119" spans="1:33" x14ac:dyDescent="0.25">
      <c r="A119" s="104"/>
      <c r="B119" s="105"/>
      <c r="C119" s="105"/>
      <c r="D119" s="105"/>
      <c r="E119" s="106"/>
      <c r="F119" s="105"/>
      <c r="G119" s="105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7"/>
      <c r="S119" s="104"/>
      <c r="T119" s="104"/>
      <c r="U119" s="104"/>
      <c r="V119" s="104"/>
      <c r="W119" s="108"/>
      <c r="X119" s="108"/>
      <c r="Y119" s="104"/>
      <c r="Z119" s="108"/>
      <c r="AA119" s="104"/>
      <c r="AB119" s="104"/>
      <c r="AC119" s="104"/>
      <c r="AD119" s="109"/>
      <c r="AE119" s="109"/>
      <c r="AF119" s="113"/>
      <c r="AG119" s="110"/>
    </row>
    <row r="120" spans="1:33" x14ac:dyDescent="0.25">
      <c r="A120" s="104"/>
      <c r="B120" s="105"/>
      <c r="C120" s="105"/>
      <c r="D120" s="105"/>
      <c r="E120" s="106"/>
      <c r="F120" s="105"/>
      <c r="G120" s="105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7"/>
      <c r="S120" s="104"/>
      <c r="T120" s="104"/>
      <c r="U120" s="104"/>
      <c r="V120" s="104"/>
      <c r="W120" s="108"/>
      <c r="X120" s="108"/>
      <c r="Y120" s="104"/>
      <c r="Z120" s="108"/>
      <c r="AA120" s="104"/>
      <c r="AB120" s="104"/>
      <c r="AC120" s="104"/>
      <c r="AD120" s="109"/>
      <c r="AE120" s="109"/>
      <c r="AF120" s="113"/>
      <c r="AG120" s="110"/>
    </row>
    <row r="121" spans="1:33" x14ac:dyDescent="0.25">
      <c r="A121" s="104"/>
      <c r="B121" s="105"/>
      <c r="C121" s="105"/>
      <c r="D121" s="105"/>
      <c r="E121" s="106"/>
      <c r="F121" s="105"/>
      <c r="G121" s="105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7"/>
      <c r="S121" s="104"/>
      <c r="T121" s="104"/>
      <c r="U121" s="104"/>
      <c r="V121" s="104"/>
      <c r="W121" s="108"/>
      <c r="X121" s="108"/>
      <c r="Y121" s="104"/>
      <c r="Z121" s="108"/>
      <c r="AA121" s="104"/>
      <c r="AB121" s="104"/>
      <c r="AC121" s="104"/>
      <c r="AD121" s="109"/>
      <c r="AE121" s="109"/>
      <c r="AF121" s="113"/>
      <c r="AG121" s="110"/>
    </row>
    <row r="122" spans="1:33" x14ac:dyDescent="0.25">
      <c r="A122" s="104"/>
      <c r="B122" s="105"/>
      <c r="C122" s="105"/>
      <c r="D122" s="105"/>
      <c r="E122" s="106"/>
      <c r="F122" s="105"/>
      <c r="G122" s="105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7"/>
      <c r="S122" s="104"/>
      <c r="T122" s="104"/>
      <c r="U122" s="104"/>
      <c r="V122" s="104"/>
      <c r="W122" s="108"/>
      <c r="X122" s="108"/>
      <c r="Y122" s="104"/>
      <c r="Z122" s="108"/>
      <c r="AA122" s="104"/>
      <c r="AB122" s="104"/>
      <c r="AC122" s="104"/>
      <c r="AD122" s="109"/>
      <c r="AE122" s="109"/>
      <c r="AF122" s="113"/>
      <c r="AG122" s="110"/>
    </row>
    <row r="123" spans="1:33" x14ac:dyDescent="0.25">
      <c r="A123" s="104"/>
      <c r="B123" s="110"/>
      <c r="C123" s="110"/>
      <c r="D123" s="110"/>
      <c r="E123" s="110"/>
      <c r="F123" s="110"/>
      <c r="G123" s="110"/>
      <c r="H123" s="111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</row>
    <row r="124" spans="1:33" x14ac:dyDescent="0.25">
      <c r="AG124" s="110"/>
    </row>
  </sheetData>
  <sortState xmlns:xlrd2="http://schemas.microsoft.com/office/spreadsheetml/2017/richdata2" ref="B23:AF24">
    <sortCondition descending="1" ref="AF23:AF24"/>
  </sortState>
  <mergeCells count="48">
    <mergeCell ref="AE1:AE3"/>
    <mergeCell ref="AF1:AF3"/>
    <mergeCell ref="I2:K2"/>
    <mergeCell ref="L2:L3"/>
    <mergeCell ref="M2:N2"/>
    <mergeCell ref="Q2:Q3"/>
    <mergeCell ref="R2:R3"/>
    <mergeCell ref="S2:S3"/>
    <mergeCell ref="T2:V2"/>
    <mergeCell ref="W2:W3"/>
    <mergeCell ref="I1:Q1"/>
    <mergeCell ref="R1:W1"/>
    <mergeCell ref="X1:Y2"/>
    <mergeCell ref="Z1:AA2"/>
    <mergeCell ref="AB1:AC2"/>
    <mergeCell ref="AD1:AD3"/>
    <mergeCell ref="AE20:AE22"/>
    <mergeCell ref="AF20:AF22"/>
    <mergeCell ref="I21:K21"/>
    <mergeCell ref="L21:L22"/>
    <mergeCell ref="M21:N21"/>
    <mergeCell ref="Q21:Q22"/>
    <mergeCell ref="R21:R22"/>
    <mergeCell ref="S21:S22"/>
    <mergeCell ref="T21:V21"/>
    <mergeCell ref="W21:W22"/>
    <mergeCell ref="I20:Q20"/>
    <mergeCell ref="R20:W20"/>
    <mergeCell ref="X20:Y21"/>
    <mergeCell ref="Z20:AA21"/>
    <mergeCell ref="AB20:AC21"/>
    <mergeCell ref="AD20:AD22"/>
    <mergeCell ref="AE50:AE52"/>
    <mergeCell ref="AF50:AF52"/>
    <mergeCell ref="I51:K51"/>
    <mergeCell ref="L51:L52"/>
    <mergeCell ref="M51:N51"/>
    <mergeCell ref="Q51:Q52"/>
    <mergeCell ref="R51:R52"/>
    <mergeCell ref="S51:S52"/>
    <mergeCell ref="T51:V51"/>
    <mergeCell ref="W51:W52"/>
    <mergeCell ref="I50:Q50"/>
    <mergeCell ref="R50:W50"/>
    <mergeCell ref="X50:Y51"/>
    <mergeCell ref="Z50:AA51"/>
    <mergeCell ref="AB50:AC51"/>
    <mergeCell ref="AD50:AD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ypaith</dc:creator>
  <cp:lastModifiedBy>ypaith</cp:lastModifiedBy>
  <dcterms:created xsi:type="dcterms:W3CDTF">2024-08-19T07:55:33Z</dcterms:created>
  <dcterms:modified xsi:type="dcterms:W3CDTF">2024-08-20T06:46:10Z</dcterms:modified>
</cp:coreProperties>
</file>